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115" windowHeight="7500"/>
  </bookViews>
  <sheets>
    <sheet name="ДС 19" sheetId="1" r:id="rId1"/>
  </sheets>
  <calcPr calcId="124519"/>
</workbook>
</file>

<file path=xl/calcChain.xml><?xml version="1.0" encoding="utf-8"?>
<calcChain xmlns="http://schemas.openxmlformats.org/spreadsheetml/2006/main">
  <c r="J103" i="1"/>
  <c r="I103"/>
  <c r="H103"/>
  <c r="G103"/>
  <c r="J102"/>
  <c r="I102"/>
  <c r="H102"/>
  <c r="G102"/>
  <c r="J101"/>
  <c r="I101"/>
  <c r="H101"/>
  <c r="G101"/>
  <c r="J100"/>
  <c r="I100"/>
  <c r="H100"/>
  <c r="G100"/>
  <c r="J96"/>
  <c r="J95" s="1"/>
  <c r="I96"/>
  <c r="I95" s="1"/>
  <c r="H96"/>
  <c r="H95"/>
  <c r="J92"/>
  <c r="I92"/>
  <c r="H92"/>
  <c r="J85"/>
  <c r="I85"/>
  <c r="H85"/>
  <c r="J82"/>
  <c r="I82"/>
  <c r="H82"/>
  <c r="J78"/>
  <c r="I78"/>
  <c r="H78"/>
  <c r="J73"/>
  <c r="I73"/>
  <c r="J71"/>
  <c r="I71"/>
  <c r="I67" s="1"/>
  <c r="I49" s="1"/>
  <c r="I48" s="1"/>
  <c r="I47" s="1"/>
  <c r="I46" s="1"/>
  <c r="J67"/>
  <c r="H67"/>
  <c r="J62"/>
  <c r="I62"/>
  <c r="H62"/>
  <c r="J56"/>
  <c r="I56"/>
  <c r="H56"/>
  <c r="J53"/>
  <c r="I53"/>
  <c r="H53"/>
  <c r="H49" s="1"/>
  <c r="H48" s="1"/>
  <c r="H47" s="1"/>
  <c r="H46" s="1"/>
  <c r="J50"/>
  <c r="I50"/>
  <c r="H50"/>
  <c r="J49"/>
  <c r="J48" s="1"/>
  <c r="I45"/>
  <c r="J45" s="1"/>
  <c r="J44" s="1"/>
  <c r="J43" s="1"/>
  <c r="J42" s="1"/>
  <c r="H44"/>
  <c r="H43" s="1"/>
  <c r="H42" s="1"/>
  <c r="I41"/>
  <c r="I40" s="1"/>
  <c r="H40"/>
  <c r="I39"/>
  <c r="J39" s="1"/>
  <c r="I38"/>
  <c r="J38" s="1"/>
  <c r="I37"/>
  <c r="J37" s="1"/>
  <c r="I36"/>
  <c r="J36" s="1"/>
  <c r="I35"/>
  <c r="J35" s="1"/>
  <c r="I34"/>
  <c r="J34" s="1"/>
  <c r="J33" s="1"/>
  <c r="I33"/>
  <c r="I32" s="1"/>
  <c r="I31" s="1"/>
  <c r="H33"/>
  <c r="H32"/>
  <c r="H31" s="1"/>
  <c r="I28"/>
  <c r="J28" s="1"/>
  <c r="I27"/>
  <c r="I26" s="1"/>
  <c r="I25" s="1"/>
  <c r="I24" s="1"/>
  <c r="H27"/>
  <c r="H26" s="1"/>
  <c r="H25" s="1"/>
  <c r="H24" s="1"/>
  <c r="J23"/>
  <c r="I23"/>
  <c r="I22"/>
  <c r="J22" s="1"/>
  <c r="J21"/>
  <c r="I21"/>
  <c r="I20" s="1"/>
  <c r="I19" s="1"/>
  <c r="I18" s="1"/>
  <c r="H20"/>
  <c r="H19" s="1"/>
  <c r="H18" s="1"/>
  <c r="I16"/>
  <c r="J16" s="1"/>
  <c r="J15" s="1"/>
  <c r="J14" s="1"/>
  <c r="I15"/>
  <c r="H15"/>
  <c r="I14"/>
  <c r="H14"/>
  <c r="I13"/>
  <c r="J13" s="1"/>
  <c r="J12" s="1"/>
  <c r="I12"/>
  <c r="H12"/>
  <c r="J11"/>
  <c r="J10"/>
  <c r="J9" s="1"/>
  <c r="I10"/>
  <c r="H10"/>
  <c r="I9"/>
  <c r="I8" s="1"/>
  <c r="H9"/>
  <c r="H8"/>
  <c r="J8" l="1"/>
  <c r="J20"/>
  <c r="J19" s="1"/>
  <c r="J18" s="1"/>
  <c r="J27"/>
  <c r="J26" s="1"/>
  <c r="J25" s="1"/>
  <c r="J24" s="1"/>
  <c r="J47"/>
  <c r="J46" s="1"/>
  <c r="H17"/>
  <c r="H6" s="1"/>
  <c r="H30"/>
  <c r="J41"/>
  <c r="J40" s="1"/>
  <c r="J32" s="1"/>
  <c r="J31" s="1"/>
  <c r="J30" s="1"/>
  <c r="I44"/>
  <c r="I43" s="1"/>
  <c r="I42" s="1"/>
  <c r="I30" s="1"/>
  <c r="I17" s="1"/>
  <c r="H7" l="1"/>
  <c r="I6"/>
  <c r="I7"/>
  <c r="J17"/>
  <c r="J7" s="1"/>
  <c r="J6" l="1"/>
</calcChain>
</file>

<file path=xl/sharedStrings.xml><?xml version="1.0" encoding="utf-8"?>
<sst xmlns="http://schemas.openxmlformats.org/spreadsheetml/2006/main" count="548" uniqueCount="174">
  <si>
    <t>Расчеты к плану финансово-хозяйственной деятельности на 2020 год и прогноз на 2021 год и 2022 годы</t>
  </si>
  <si>
    <t>МБДОУ "Детский сад №19 с. Камбилеевское" МО-Пригородный район РСО-Алания</t>
  </si>
  <si>
    <t xml:space="preserve">          (тыс.руб.)</t>
  </si>
  <si>
    <t>Наименование показателя</t>
  </si>
  <si>
    <t>Код бюджетной квалификации РФ</t>
  </si>
  <si>
    <t>Бюджет на 
2020 год</t>
  </si>
  <si>
    <t>Прогноз на 
2021 год</t>
  </si>
  <si>
    <t>Прогноз на 
2022 год</t>
  </si>
  <si>
    <t>Вед.</t>
  </si>
  <si>
    <t>Разд.</t>
  </si>
  <si>
    <t>Подр.</t>
  </si>
  <si>
    <t>Целевая статья</t>
  </si>
  <si>
    <t>Вид расх.</t>
  </si>
  <si>
    <t>Доп. класс.</t>
  </si>
  <si>
    <t>ВСЕГО</t>
  </si>
  <si>
    <t>950</t>
  </si>
  <si>
    <t>Дошкольное образование</t>
  </si>
  <si>
    <t>Муниципальная программа "Информатизация деятельности администрации местного самоуправления МО Пригородный район РСО-Алания" на 2019-2021 гг</t>
  </si>
  <si>
    <t>07</t>
  </si>
  <si>
    <t>01</t>
  </si>
  <si>
    <t>00 0 00 00000</t>
  </si>
  <si>
    <t>Подпрограмма "Повышение эффективности муниципального управления за счет внедрения и использования современных информационно-коммуникационных технологий в муниципальных учреждениях Пригородного района"</t>
  </si>
  <si>
    <t>10 1 00 00000</t>
  </si>
  <si>
    <t>Основное меропиятие "Приобретение программного обеспечения для работы с Государственными Информационнымт Системами муниципальных учреждений Пригородного района"</t>
  </si>
  <si>
    <t>10 1 01 22501</t>
  </si>
  <si>
    <t>Услуги по предоставлению правовых баз в области информационных технологий</t>
  </si>
  <si>
    <t>м 226.09</t>
  </si>
  <si>
    <t>Основное мероприятие "Приобретение, обновление оргтехники и комплектующие для муниципальных учреждений Пригородного района"</t>
  </si>
  <si>
    <t>10 1 02 22511</t>
  </si>
  <si>
    <t>Приобретение (изготовление) оборудования</t>
  </si>
  <si>
    <t>м 310.06</t>
  </si>
  <si>
    <t>Подпрограмма "Поддержка и совершенствование информационно-коммуникационной инфраструктуры, для повышенияэффективности муниципального управления в муниципальных учреждениях Пригородного района"</t>
  </si>
  <si>
    <t>10 2 00 00000</t>
  </si>
  <si>
    <t>Основное мероприятие "Реализация обеспечения доступа к сети "Интернет" для работы с информационными системами муниципальных учреждений Пригородного района"</t>
  </si>
  <si>
    <t>10 2 01 22502</t>
  </si>
  <si>
    <t>Услуги интернет-провайдеров</t>
  </si>
  <si>
    <t>10 2  01 22502</t>
  </si>
  <si>
    <t>м 221.02</t>
  </si>
  <si>
    <t>Муниципальная программа "Энергосбережение и повышение энергетической эффективности в муниципальном образовании Пригородный район на 2015-2020 годы"</t>
  </si>
  <si>
    <t>03 0 00 00000</t>
  </si>
  <si>
    <t>Основное мероприятие "Переход бюджетной сферы МО-Пригородный район на энергосберегающий путь развития на основе обеспечения рационального использования энергетических ресурсов"</t>
  </si>
  <si>
    <t>03 0 01 00000</t>
  </si>
  <si>
    <t>Применение энергосберегающих технологий и мероприятий в сфере потребления тепловой энергии</t>
  </si>
  <si>
    <t>03 0 01 13500</t>
  </si>
  <si>
    <t>Текущий ремонт нефинансовых активов</t>
  </si>
  <si>
    <t>м 225.03</t>
  </si>
  <si>
    <t>Пусконаладочные работы,техническое обслуживание</t>
  </si>
  <si>
    <t>м 225.06</t>
  </si>
  <si>
    <t>Иные работы,услуги, относящиеся к прочим (расходы по договорам гражданско-правового характера, предметом которых является оказание услуг по руководству практикой студентов образовательных учреждений высшего образования, нотариальные услуги, иные, прочие услуги)</t>
  </si>
  <si>
    <t>м 226.01</t>
  </si>
  <si>
    <t>Муниципальная программа "Социальное развитие муниципального образования-Пригородный район РСО-Алания" на 2019-2021 годы</t>
  </si>
  <si>
    <t>04 0 00 00000</t>
  </si>
  <si>
    <t>Подпрограмма "Доступная среда в муниципальном оразовании - Пригордный район РСО-Алания" на 2019-2021 годы</t>
  </si>
  <si>
    <t>04 1 00 00000</t>
  </si>
  <si>
    <t>Основное мероприятие "Повышение уровня доступности приоритетных объектов и услуг в приоритетных сферах жизни детей-инвалидов"</t>
  </si>
  <si>
    <t>04 1 01 00000</t>
  </si>
  <si>
    <t>Создание комфортных условий жизнедеятельности детей-инвалидов и маломобильных групп населения</t>
  </si>
  <si>
    <t>04 1 01 L027М</t>
  </si>
  <si>
    <t>Муниципальная программа "Профилактика правонарушений и преступлений в муниципальном образовании Пригородный район РСО-Алания" на 2019-2021 годы</t>
  </si>
  <si>
    <t>06 0 00 0000</t>
  </si>
  <si>
    <t>Подпрограмма  "Противодействие терроризму и экстремизму в Пригородном районе РСО-Алания"</t>
  </si>
  <si>
    <t>06 1 00 00000</t>
  </si>
  <si>
    <t>Основное мероприятие "Профилактика террористических и экстремистских проявлений"</t>
  </si>
  <si>
    <t>06 1 02 00000</t>
  </si>
  <si>
    <t>Установка и обслуживание систем видеонаблюдения, тревожных кнопок и услуг связи по ним</t>
  </si>
  <si>
    <t>06 1 02 15700</t>
  </si>
  <si>
    <t>Иные услуги связи</t>
  </si>
  <si>
    <t>м 221.01</t>
  </si>
  <si>
    <t>Установка и монтаж локальных вычислительных сетей, систем охранной  и пожарной сигнализации, видеонаблюдения, контроля доступа</t>
  </si>
  <si>
    <t>м 226.15</t>
  </si>
  <si>
    <t>Охрана объектов муниципальной собственности по дошкольным учреждениям</t>
  </si>
  <si>
    <t>06 1 02 15750</t>
  </si>
  <si>
    <t>Услуги по охране</t>
  </si>
  <si>
    <t>м 226.06</t>
  </si>
  <si>
    <t>Подпрограмма "Снижение рисков и смягчение последствий ЧС природного и техногенного характера и развития единной ДДС в Пригородном районе РСО-Алания"</t>
  </si>
  <si>
    <t>06 2 02 15800</t>
  </si>
  <si>
    <t>Основное мероприятие "Защита населения от ЧС"</t>
  </si>
  <si>
    <t>06 2 00 00000</t>
  </si>
  <si>
    <t>Осуществление мероприятий по подготовке защитных сооружений к приему укрываемых</t>
  </si>
  <si>
    <t>Муниципальная программа "Развитие образования муниципального образования Пригородный район РСО-Алания" на 2019-2021 годы</t>
  </si>
  <si>
    <t>07 0 00 00000</t>
  </si>
  <si>
    <t xml:space="preserve">Подпрограмма "Развитие системы дошкольного образования в МО-Пригородный район РСО-Алания" </t>
  </si>
  <si>
    <t>07 1 00 00000</t>
  </si>
  <si>
    <t>Основное мероприятие "Создание условий для предоставления общедоступного бесплатного дошкольного образования"</t>
  </si>
  <si>
    <t>07 1 01 00000</t>
  </si>
  <si>
    <t>Расходы на обеспечение деятельности (оказание услуг) муниципальных дошкольных учреждений</t>
  </si>
  <si>
    <t>07 1 01 18805</t>
  </si>
  <si>
    <t>Услуги связи</t>
  </si>
  <si>
    <t>221</t>
  </si>
  <si>
    <t>Транспортные услуги</t>
  </si>
  <si>
    <t>222</t>
  </si>
  <si>
    <t>Оплата иных транспортных услуг</t>
  </si>
  <si>
    <t>м 222.01</t>
  </si>
  <si>
    <t>Оплата проезда по служебным командировкам</t>
  </si>
  <si>
    <t>м 222.02</t>
  </si>
  <si>
    <t>Коммунальные услуги</t>
  </si>
  <si>
    <t>223</t>
  </si>
  <si>
    <t>Оплата потребления электроэнергии</t>
  </si>
  <si>
    <t>м 223.02</t>
  </si>
  <si>
    <t>Оплата потребления газа</t>
  </si>
  <si>
    <t>м 223.03</t>
  </si>
  <si>
    <t>Оплата водоснабжения</t>
  </si>
  <si>
    <t>м 223.04</t>
  </si>
  <si>
    <t>Оплата услуг водоотведения</t>
  </si>
  <si>
    <t>м 223.05</t>
  </si>
  <si>
    <t>Оплата отопления, горячего водоснабжения, услуг по подогреву холодной воды</t>
  </si>
  <si>
    <t>м 223.06</t>
  </si>
  <si>
    <t>Услуги по содержанию имущества</t>
  </si>
  <si>
    <t>225</t>
  </si>
  <si>
    <t>Содержание в чистоте помещений, зданий, дворов, иного имущества (в том числе уборка и вывоз снега, мусора, дезинфекция, дератизация, газация складов, санитарно-гигиеническое обслуживание,мойка транспорта)</t>
  </si>
  <si>
    <t>м 225.05</t>
  </si>
  <si>
    <t>Противопожарные мероприятия,связанные с содержанием имущества (огнезащитная обработка,зарядка огнетущителей,установку противопожарных дверей)</t>
  </si>
  <si>
    <t>м 225.07</t>
  </si>
  <si>
    <t>Прочие услуги</t>
  </si>
  <si>
    <t>226</t>
  </si>
  <si>
    <t>Услуги по страхованию имущества, гражданской ответственности и здоровья</t>
  </si>
  <si>
    <t>м 226.02</t>
  </si>
  <si>
    <t>Услуги по найму жилого помещения при служебных командировках</t>
  </si>
  <si>
    <t>м 226.07</t>
  </si>
  <si>
    <t>Услуги по проведению инвентаризации и паспортизации зданий, сооружений, других основных средств</t>
  </si>
  <si>
    <t>м 226.08</t>
  </si>
  <si>
    <t>Услуги по предоставлению правовых баз</t>
  </si>
  <si>
    <t>Подписка на периодические и справочные издания, типографические работы, услуги</t>
  </si>
  <si>
    <t>м 226.10</t>
  </si>
  <si>
    <t>Услуги по проведению энергоаудита</t>
  </si>
  <si>
    <t>м 226.12</t>
  </si>
  <si>
    <t>Услуги и работы по организации и проведению разного рода мероприятий путем оформления договора на организацию мероприятия, организация участия в выставках, конференциях, форумах, семинарах, совещаниях и др., услуги по обучению на курсах повышения квалификации, подготовки и переподготовки специалистов.</t>
  </si>
  <si>
    <t>м 226.14</t>
  </si>
  <si>
    <t>Прочие расходы</t>
  </si>
  <si>
    <t>290</t>
  </si>
  <si>
    <t>Уплата налога на имущество организаций и земельного налога</t>
  </si>
  <si>
    <t>м 291</t>
  </si>
  <si>
    <t>Уплата разного рода платежей, налогов, пошлины и сборов</t>
  </si>
  <si>
    <t>Штрафы за нарушение законодательства о налогах и сборах, законодательство о страховых взносах</t>
  </si>
  <si>
    <t>м 292</t>
  </si>
  <si>
    <t>Увеличение стоимости основных средств</t>
  </si>
  <si>
    <t>Приобретение мебели</t>
  </si>
  <si>
    <t>м 310.05</t>
  </si>
  <si>
    <t>Увеличение стоимости материальных запасов</t>
  </si>
  <si>
    <t>340</t>
  </si>
  <si>
    <t>Приобретение медикаментов</t>
  </si>
  <si>
    <t>м 341</t>
  </si>
  <si>
    <t>Приобретение продуктов питания</t>
  </si>
  <si>
    <t>м 342</t>
  </si>
  <si>
    <t>Приобретение горюче-смазочных материалов, включая специальное топливо</t>
  </si>
  <si>
    <t>м 343</t>
  </si>
  <si>
    <t>Приобретение мягкого инвентаря</t>
  </si>
  <si>
    <t>м 345</t>
  </si>
  <si>
    <t>Приобретение запасных частей и канцелярских принадлежностей</t>
  </si>
  <si>
    <t>м 346</t>
  </si>
  <si>
    <t>Оплата хозматериалов</t>
  </si>
  <si>
    <t>м 349</t>
  </si>
  <si>
    <t>Расходы на обеспечение деятельности (оказание услуг) муниципальных дошкольных учреждений (из средств  местного бюджета)</t>
  </si>
  <si>
    <t>Заработная плата</t>
  </si>
  <si>
    <t>211</t>
  </si>
  <si>
    <t>Начисления на выплаты по оплате труда</t>
  </si>
  <si>
    <t>213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</si>
  <si>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муниципальных дошкольных образовательных учреждениях МО-Пригородный район"</t>
  </si>
  <si>
    <t>07 1 02 00000</t>
  </si>
  <si>
    <t>Расходы на обеспечение деятельности (оказание услуг) муниципальных дошкольных учреждений (из средств  республиканского бюджета)</t>
  </si>
  <si>
    <t>07 1 02 21240</t>
  </si>
  <si>
    <t>Приобретение материалов и оплата канцелярских принадлежностей</t>
  </si>
  <si>
    <t>Муниципальная программа "Развитие образования в муниципальном образовании Пригородный район РСО-Алания" на 2019-2021 годы</t>
  </si>
  <si>
    <t>10</t>
  </si>
  <si>
    <t>04</t>
  </si>
  <si>
    <t>Подпрограмма "Социальная помощь родителям за содержание детей в муниципальных образовательных учреждениях муниципального образования-Пригородный район РСО-Алания, реализующих основную общеобразовательную программу дошкольного образования"</t>
  </si>
  <si>
    <t>07 6 00 00000</t>
  </si>
  <si>
    <t>Основное мероприятие "Обеспечение материальной поддержки семьей, имеющих детей и обучающихся муниципальных образовательных учреждениях в МО-Пригородный район, реализующих основные образовательные программы дошкольного образования"</t>
  </si>
  <si>
    <t>07 6 01 00000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</si>
  <si>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</si>
  <si>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07 6 01 21650</t>
  </si>
  <si>
    <t>Социальное обеспечение  и иные выплаты населению</t>
  </si>
  <si>
    <t>Заведующая  ______________  Хаматова Н.А.</t>
  </si>
  <si>
    <t xml:space="preserve">Главный бухгалтер      ______________    Базаева Р.Ю.       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</si>
</sst>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0"/>
      <name val="Arial Cyr"/>
      <family val="2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0"/>
      <name val="Arial"/>
      <family val="2"/>
      <charset val="204"/>
    </font>
    <font>
      <i/>
      <sz val="9"/>
      <name val="Arial"/>
      <family val="2"/>
      <charset val="204"/>
    </font>
    <font>
      <i/>
      <sz val="10"/>
      <name val="Arial Cyr"/>
      <charset val="204"/>
    </font>
    <font>
      <i/>
      <sz val="10"/>
      <name val="Arial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i/>
      <sz val="8"/>
      <name val="Arial"/>
      <family val="2"/>
      <charset val="204"/>
    </font>
    <font>
      <sz val="9"/>
      <name val="Arial Cyr"/>
      <family val="2"/>
      <charset val="204"/>
    </font>
    <font>
      <i/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vertical="top" wrapText="1"/>
    </xf>
    <xf numFmtId="1" fontId="5" fillId="3" borderId="6" xfId="0" applyNumberFormat="1" applyFont="1" applyFill="1" applyBorder="1" applyAlignment="1" applyProtection="1">
      <alignment horizontal="left" vertical="top" shrinkToFit="1"/>
    </xf>
    <xf numFmtId="1" fontId="6" fillId="3" borderId="6" xfId="0" applyNumberFormat="1" applyFont="1" applyFill="1" applyBorder="1" applyAlignment="1" applyProtection="1">
      <alignment horizontal="left" vertical="top" shrinkToFit="1"/>
    </xf>
    <xf numFmtId="1" fontId="6" fillId="3" borderId="6" xfId="0" applyNumberFormat="1" applyFont="1" applyFill="1" applyBorder="1" applyAlignment="1" applyProtection="1">
      <alignment horizontal="center" vertical="top" shrinkToFit="1"/>
    </xf>
    <xf numFmtId="1" fontId="5" fillId="3" borderId="6" xfId="0" applyNumberFormat="1" applyFont="1" applyFill="1" applyBorder="1" applyAlignment="1" applyProtection="1">
      <alignment horizontal="center" vertical="top" shrinkToFit="1"/>
    </xf>
    <xf numFmtId="4" fontId="5" fillId="3" borderId="6" xfId="0" applyNumberFormat="1" applyFont="1" applyFill="1" applyBorder="1" applyAlignment="1" applyProtection="1">
      <alignment horizontal="right" vertical="center" wrapText="1"/>
    </xf>
    <xf numFmtId="0" fontId="1" fillId="3" borderId="6" xfId="0" applyFont="1" applyFill="1" applyBorder="1" applyAlignment="1" applyProtection="1">
      <alignment vertical="top" wrapText="1"/>
    </xf>
    <xf numFmtId="0" fontId="3" fillId="4" borderId="7" xfId="0" applyFont="1" applyFill="1" applyBorder="1" applyAlignment="1" applyProtection="1">
      <alignment horizontal="left" vertical="center" wrapText="1"/>
    </xf>
    <xf numFmtId="1" fontId="7" fillId="4" borderId="7" xfId="0" applyNumberFormat="1" applyFont="1" applyFill="1" applyBorder="1" applyAlignment="1" applyProtection="1">
      <alignment horizontal="left" vertical="center" shrinkToFit="1"/>
    </xf>
    <xf numFmtId="49" fontId="7" fillId="4" borderId="7" xfId="0" applyNumberFormat="1" applyFont="1" applyFill="1" applyBorder="1" applyAlignment="1" applyProtection="1">
      <alignment horizontal="left" vertical="center" shrinkToFit="1"/>
    </xf>
    <xf numFmtId="49" fontId="7" fillId="4" borderId="7" xfId="0" applyNumberFormat="1" applyFont="1" applyFill="1" applyBorder="1" applyAlignment="1" applyProtection="1">
      <alignment horizontal="center" vertical="center" shrinkToFit="1"/>
    </xf>
    <xf numFmtId="4" fontId="7" fillId="4" borderId="7" xfId="0" applyNumberFormat="1" applyFont="1" applyFill="1" applyBorder="1" applyAlignment="1" applyProtection="1">
      <alignment horizontal="right" vertical="center" wrapText="1"/>
    </xf>
    <xf numFmtId="0" fontId="8" fillId="5" borderId="7" xfId="0" applyFont="1" applyFill="1" applyBorder="1" applyAlignment="1" applyProtection="1">
      <alignment horizontal="left" vertical="center" wrapText="1"/>
    </xf>
    <xf numFmtId="1" fontId="9" fillId="5" borderId="7" xfId="0" applyNumberFormat="1" applyFont="1" applyFill="1" applyBorder="1" applyAlignment="1" applyProtection="1">
      <alignment horizontal="left" vertical="center" shrinkToFit="1"/>
    </xf>
    <xf numFmtId="49" fontId="7" fillId="5" borderId="7" xfId="0" applyNumberFormat="1" applyFont="1" applyFill="1" applyBorder="1" applyAlignment="1" applyProtection="1">
      <alignment horizontal="left" vertical="center" shrinkToFit="1"/>
    </xf>
    <xf numFmtId="49" fontId="9" fillId="5" borderId="7" xfId="0" applyNumberFormat="1" applyFont="1" applyFill="1" applyBorder="1" applyAlignment="1" applyProtection="1">
      <alignment horizontal="left" vertical="center" shrinkToFit="1"/>
    </xf>
    <xf numFmtId="1" fontId="9" fillId="5" borderId="7" xfId="0" applyNumberFormat="1" applyFont="1" applyFill="1" applyBorder="1" applyAlignment="1" applyProtection="1">
      <alignment horizontal="center" vertical="center" shrinkToFit="1"/>
    </xf>
    <xf numFmtId="4" fontId="9" fillId="5" borderId="7" xfId="0" applyNumberFormat="1" applyFont="1" applyFill="1" applyBorder="1" applyAlignment="1" applyProtection="1">
      <alignment horizontal="right" vertical="center" wrapText="1"/>
    </xf>
    <xf numFmtId="0" fontId="10" fillId="0" borderId="7" xfId="0" applyFont="1" applyFill="1" applyBorder="1" applyAlignment="1" applyProtection="1">
      <alignment horizontal="left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49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4" fontId="11" fillId="0" borderId="7" xfId="0" applyNumberFormat="1" applyFont="1" applyFill="1" applyBorder="1" applyAlignment="1" applyProtection="1">
      <alignment horizontal="right" vertical="center" wrapText="1"/>
      <protection locked="0"/>
    </xf>
    <xf numFmtId="1" fontId="12" fillId="5" borderId="7" xfId="0" applyNumberFormat="1" applyFont="1" applyFill="1" applyBorder="1" applyAlignment="1" applyProtection="1">
      <alignment horizontal="right" vertical="center" shrinkToFit="1"/>
    </xf>
    <xf numFmtId="164" fontId="10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13" fillId="4" borderId="7" xfId="0" applyFont="1" applyFill="1" applyBorder="1" applyAlignment="1" applyProtection="1">
      <alignment vertical="top" wrapText="1"/>
    </xf>
    <xf numFmtId="1" fontId="5" fillId="4" borderId="7" xfId="0" applyNumberFormat="1" applyFont="1" applyFill="1" applyBorder="1" applyAlignment="1" applyProtection="1">
      <alignment horizontal="left" vertical="top" shrinkToFit="1"/>
    </xf>
    <xf numFmtId="1" fontId="14" fillId="4" borderId="7" xfId="0" applyNumberFormat="1" applyFont="1" applyFill="1" applyBorder="1" applyAlignment="1" applyProtection="1">
      <alignment horizontal="left" vertical="top" shrinkToFit="1"/>
    </xf>
    <xf numFmtId="1" fontId="6" fillId="4" borderId="7" xfId="0" applyNumberFormat="1" applyFont="1" applyFill="1" applyBorder="1" applyAlignment="1" applyProtection="1">
      <alignment horizontal="center" vertical="top" shrinkToFit="1"/>
    </xf>
    <xf numFmtId="1" fontId="5" fillId="4" borderId="7" xfId="0" applyNumberFormat="1" applyFont="1" applyFill="1" applyBorder="1" applyAlignment="1" applyProtection="1">
      <alignment horizontal="center" vertical="top" shrinkToFit="1"/>
    </xf>
    <xf numFmtId="4" fontId="5" fillId="4" borderId="7" xfId="0" applyNumberFormat="1" applyFont="1" applyFill="1" applyBorder="1" applyAlignment="1" applyProtection="1">
      <alignment horizontal="right" vertical="center" wrapText="1"/>
    </xf>
    <xf numFmtId="1" fontId="5" fillId="4" borderId="7" xfId="0" applyNumberFormat="1" applyFont="1" applyFill="1" applyBorder="1" applyAlignment="1" applyProtection="1">
      <alignment horizontal="left" vertical="center" shrinkToFit="1"/>
    </xf>
    <xf numFmtId="49" fontId="5" fillId="4" borderId="7" xfId="0" applyNumberFormat="1" applyFont="1" applyFill="1" applyBorder="1" applyAlignment="1" applyProtection="1">
      <alignment horizontal="left" vertical="center" shrinkToFit="1"/>
    </xf>
    <xf numFmtId="49" fontId="14" fillId="4" borderId="7" xfId="0" applyNumberFormat="1" applyFont="1" applyFill="1" applyBorder="1" applyAlignment="1" applyProtection="1">
      <alignment horizontal="left" vertical="center" shrinkToFit="1"/>
    </xf>
    <xf numFmtId="49" fontId="5" fillId="4" borderId="7" xfId="0" applyNumberFormat="1" applyFont="1" applyFill="1" applyBorder="1" applyAlignment="1" applyProtection="1">
      <alignment horizontal="center" vertical="center" shrinkToFit="1"/>
    </xf>
    <xf numFmtId="1" fontId="5" fillId="5" borderId="7" xfId="0" applyNumberFormat="1" applyFont="1" applyFill="1" applyBorder="1" applyAlignment="1" applyProtection="1">
      <alignment horizontal="left" vertical="center" shrinkToFit="1"/>
    </xf>
    <xf numFmtId="1" fontId="14" fillId="5" borderId="7" xfId="0" applyNumberFormat="1" applyFont="1" applyFill="1" applyBorder="1" applyAlignment="1" applyProtection="1">
      <alignment horizontal="left" vertical="center" shrinkToFit="1"/>
    </xf>
    <xf numFmtId="1" fontId="5" fillId="5" borderId="7" xfId="0" applyNumberFormat="1" applyFont="1" applyFill="1" applyBorder="1" applyAlignment="1" applyProtection="1">
      <alignment horizontal="center" vertical="center" shrinkToFit="1"/>
    </xf>
    <xf numFmtId="1" fontId="0" fillId="5" borderId="7" xfId="0" applyNumberFormat="1" applyFont="1" applyFill="1" applyBorder="1" applyAlignment="1" applyProtection="1">
      <alignment horizontal="right" vertical="center" shrinkToFit="1"/>
    </xf>
    <xf numFmtId="4" fontId="5" fillId="5" borderId="7" xfId="0" applyNumberFormat="1" applyFont="1" applyFill="1" applyBorder="1" applyAlignment="1" applyProtection="1">
      <alignment horizontal="right" vertical="center" wrapText="1"/>
    </xf>
    <xf numFmtId="1" fontId="14" fillId="5" borderId="7" xfId="0" applyNumberFormat="1" applyFont="1" applyFill="1" applyBorder="1" applyAlignment="1" applyProtection="1">
      <alignment horizontal="center" vertical="center" shrinkToFit="1"/>
    </xf>
    <xf numFmtId="0" fontId="15" fillId="0" borderId="7" xfId="0" applyFont="1" applyFill="1" applyBorder="1" applyAlignment="1" applyProtection="1">
      <alignment horizontal="left" wrapText="1"/>
      <protection locked="0"/>
    </xf>
    <xf numFmtId="1" fontId="0" fillId="0" borderId="7" xfId="0" applyNumberFormat="1" applyFill="1" applyBorder="1" applyAlignment="1" applyProtection="1">
      <alignment horizontal="center" vertical="top" shrinkToFit="1"/>
      <protection locked="0"/>
    </xf>
    <xf numFmtId="1" fontId="6" fillId="0" borderId="7" xfId="0" applyNumberFormat="1" applyFont="1" applyFill="1" applyBorder="1" applyAlignment="1" applyProtection="1">
      <alignment horizontal="center" vertical="top" shrinkToFit="1"/>
      <protection locked="0"/>
    </xf>
    <xf numFmtId="0" fontId="16" fillId="0" borderId="0" xfId="0" applyFont="1"/>
    <xf numFmtId="1" fontId="5" fillId="4" borderId="7" xfId="0" applyNumberFormat="1" applyFont="1" applyFill="1" applyBorder="1" applyAlignment="1" applyProtection="1">
      <alignment horizontal="center" vertical="center" shrinkToFit="1"/>
    </xf>
    <xf numFmtId="49" fontId="14" fillId="4" borderId="7" xfId="0" applyNumberFormat="1" applyFont="1" applyFill="1" applyBorder="1" applyAlignment="1" applyProtection="1">
      <alignment horizontal="center" vertical="center" shrinkToFit="1"/>
    </xf>
    <xf numFmtId="1" fontId="12" fillId="6" borderId="7" xfId="0" applyNumberFormat="1" applyFont="1" applyFill="1" applyBorder="1" applyAlignment="1" applyProtection="1">
      <alignment horizontal="left" vertical="center" shrinkToFit="1"/>
      <protection locked="0"/>
    </xf>
    <xf numFmtId="1" fontId="0" fillId="0" borderId="7" xfId="0" applyNumberFormat="1" applyFill="1" applyBorder="1" applyAlignment="1" applyProtection="1">
      <alignment horizontal="right" vertical="top" shrinkToFit="1"/>
      <protection locked="0"/>
    </xf>
    <xf numFmtId="1" fontId="0" fillId="0" borderId="7" xfId="0" applyNumberFormat="1" applyFont="1" applyFill="1" applyBorder="1" applyAlignment="1" applyProtection="1">
      <alignment horizontal="right" vertical="top" shrinkToFit="1"/>
      <protection locked="0"/>
    </xf>
    <xf numFmtId="0" fontId="4" fillId="7" borderId="7" xfId="0" applyFont="1" applyFill="1" applyBorder="1" applyAlignment="1" applyProtection="1">
      <alignment wrapText="1"/>
    </xf>
    <xf numFmtId="1" fontId="0" fillId="7" borderId="7" xfId="0" applyNumberFormat="1" applyFill="1" applyBorder="1" applyAlignment="1" applyProtection="1">
      <alignment horizontal="center" vertical="top" shrinkToFit="1"/>
    </xf>
    <xf numFmtId="1" fontId="6" fillId="7" borderId="7" xfId="0" applyNumberFormat="1" applyFont="1" applyFill="1" applyBorder="1" applyAlignment="1" applyProtection="1">
      <alignment horizontal="center" vertical="top" shrinkToFit="1"/>
    </xf>
    <xf numFmtId="1" fontId="0" fillId="7" borderId="7" xfId="0" applyNumberFormat="1" applyFont="1" applyFill="1" applyBorder="1" applyAlignment="1" applyProtection="1">
      <alignment horizontal="right" vertical="top" shrinkToFit="1"/>
    </xf>
    <xf numFmtId="4" fontId="5" fillId="7" borderId="7" xfId="0" applyNumberFormat="1" applyFont="1" applyFill="1" applyBorder="1" applyAlignment="1" applyProtection="1">
      <alignment horizontal="right" vertical="center" wrapText="1"/>
    </xf>
    <xf numFmtId="1" fontId="0" fillId="0" borderId="7" xfId="0" applyNumberFormat="1" applyFill="1" applyBorder="1" applyAlignment="1" applyProtection="1">
      <alignment horizontal="center" vertical="center" shrinkToFit="1"/>
      <protection locked="0"/>
    </xf>
    <xf numFmtId="1" fontId="6" fillId="0" borderId="7" xfId="0" applyNumberFormat="1" applyFont="1" applyFill="1" applyBorder="1" applyAlignment="1" applyProtection="1">
      <alignment horizontal="center" vertical="center" shrinkToFit="1"/>
      <protection locked="0"/>
    </xf>
    <xf numFmtId="1" fontId="0" fillId="0" borderId="7" xfId="0" applyNumberFormat="1" applyFont="1" applyFill="1" applyBorder="1" applyAlignment="1" applyProtection="1">
      <alignment horizontal="right" vertical="center" shrinkToFit="1"/>
      <protection locked="0"/>
    </xf>
    <xf numFmtId="49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1" fontId="0" fillId="0" borderId="7" xfId="0" applyNumberFormat="1" applyFill="1" applyBorder="1" applyAlignment="1" applyProtection="1">
      <alignment horizontal="right" vertical="center" shrinkToFit="1"/>
      <protection locked="0"/>
    </xf>
    <xf numFmtId="0" fontId="15" fillId="0" borderId="7" xfId="0" applyFont="1" applyFill="1" applyBorder="1" applyAlignment="1" applyProtection="1">
      <alignment horizontal="left" wrapText="1"/>
    </xf>
    <xf numFmtId="1" fontId="0" fillId="0" borderId="7" xfId="0" applyNumberFormat="1" applyFill="1" applyBorder="1" applyAlignment="1" applyProtection="1">
      <alignment horizontal="center" vertical="top" shrinkToFit="1"/>
    </xf>
    <xf numFmtId="1" fontId="6" fillId="0" borderId="7" xfId="0" applyNumberFormat="1" applyFont="1" applyFill="1" applyBorder="1" applyAlignment="1" applyProtection="1">
      <alignment horizontal="center" vertical="top" shrinkToFit="1"/>
    </xf>
    <xf numFmtId="1" fontId="18" fillId="0" borderId="7" xfId="0" applyNumberFormat="1" applyFont="1" applyFill="1" applyBorder="1" applyAlignment="1" applyProtection="1">
      <alignment horizontal="right"/>
    </xf>
    <xf numFmtId="1" fontId="0" fillId="0" borderId="7" xfId="0" applyNumberFormat="1" applyFont="1" applyFill="1" applyBorder="1" applyAlignment="1" applyProtection="1">
      <alignment horizontal="center" vertical="top" shrinkToFit="1"/>
      <protection locked="0"/>
    </xf>
    <xf numFmtId="1" fontId="18" fillId="0" borderId="7" xfId="0" applyNumberFormat="1" applyFont="1" applyFill="1" applyBorder="1" applyAlignment="1" applyProtection="1">
      <alignment horizontal="right"/>
      <protection locked="0"/>
    </xf>
    <xf numFmtId="0" fontId="15" fillId="0" borderId="7" xfId="0" applyFont="1" applyFill="1" applyBorder="1" applyAlignment="1" applyProtection="1">
      <alignment wrapText="1"/>
      <protection locked="0"/>
    </xf>
    <xf numFmtId="0" fontId="15" fillId="0" borderId="7" xfId="0" applyFont="1" applyFill="1" applyBorder="1" applyAlignment="1" applyProtection="1">
      <protection locked="0"/>
    </xf>
    <xf numFmtId="1" fontId="14" fillId="4" borderId="7" xfId="0" applyNumberFormat="1" applyFont="1" applyFill="1" applyBorder="1" applyAlignment="1" applyProtection="1">
      <alignment horizontal="center" vertical="center" shrinkToFit="1"/>
    </xf>
    <xf numFmtId="0" fontId="0" fillId="0" borderId="0" xfId="0" applyFill="1" applyAlignment="1" applyProtection="1">
      <alignment wrapText="1"/>
      <protection locked="0"/>
    </xf>
    <xf numFmtId="0" fontId="2" fillId="0" borderId="0" xfId="0" applyFont="1" applyFill="1" applyAlignment="1" applyProtection="1">
      <protection locked="0"/>
    </xf>
    <xf numFmtId="0" fontId="2" fillId="0" borderId="0" xfId="0" applyFont="1" applyFill="1" applyProtection="1">
      <protection locked="0"/>
    </xf>
    <xf numFmtId="0" fontId="19" fillId="0" borderId="0" xfId="0" applyFont="1" applyFill="1" applyAlignment="1" applyProtection="1">
      <protection locked="0"/>
    </xf>
    <xf numFmtId="0" fontId="19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9" fillId="0" borderId="0" xfId="0" applyFont="1" applyFill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view="pageBreakPreview" zoomScaleSheetLayoutView="100" workbookViewId="0">
      <pane xSplit="1" ySplit="1" topLeftCell="G2" activePane="bottomRight" state="frozen"/>
      <selection activeCell="A92" sqref="A92"/>
      <selection pane="topRight" activeCell="A92" sqref="A92"/>
      <selection pane="bottomLeft" activeCell="A92" sqref="A92"/>
      <selection pane="bottomRight" activeCell="M25" sqref="M25"/>
    </sheetView>
  </sheetViews>
  <sheetFormatPr defaultRowHeight="12.75" outlineLevelRow="6"/>
  <cols>
    <col min="1" max="1" width="72.5703125" style="77" customWidth="1"/>
    <col min="2" max="2" width="6" style="77" customWidth="1"/>
    <col min="3" max="3" width="5" style="77" customWidth="1"/>
    <col min="4" max="4" width="5.28515625" style="77" customWidth="1"/>
    <col min="5" max="5" width="13.5703125" style="77" customWidth="1"/>
    <col min="6" max="6" width="6.28515625" style="77" customWidth="1"/>
    <col min="7" max="7" width="8.7109375" style="77" customWidth="1"/>
    <col min="8" max="10" width="13.85546875" style="77" customWidth="1"/>
  </cols>
  <sheetData>
    <row r="1" spans="1:10" ht="15.7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5.75" customHeight="1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</row>
    <row r="3" spans="1:10">
      <c r="A3" s="81" t="s">
        <v>2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ht="12.75" customHeight="1">
      <c r="A4" s="82" t="s">
        <v>3</v>
      </c>
      <c r="B4" s="83" t="s">
        <v>4</v>
      </c>
      <c r="C4" s="83"/>
      <c r="D4" s="83"/>
      <c r="E4" s="83"/>
      <c r="F4" s="83"/>
      <c r="G4" s="84"/>
      <c r="H4" s="85" t="s">
        <v>5</v>
      </c>
      <c r="I4" s="85" t="s">
        <v>6</v>
      </c>
      <c r="J4" s="85" t="s">
        <v>7</v>
      </c>
    </row>
    <row r="5" spans="1:10" ht="22.5" customHeight="1">
      <c r="A5" s="82"/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2" t="s">
        <v>13</v>
      </c>
      <c r="H5" s="86"/>
      <c r="I5" s="86"/>
      <c r="J5" s="86"/>
    </row>
    <row r="6" spans="1:10" ht="15.75">
      <c r="A6" s="3" t="s">
        <v>14</v>
      </c>
      <c r="B6" s="4" t="s">
        <v>15</v>
      </c>
      <c r="C6" s="4"/>
      <c r="D6" s="5"/>
      <c r="E6" s="6"/>
      <c r="F6" s="7"/>
      <c r="G6" s="7"/>
      <c r="H6" s="8">
        <f>H8+H17+H100</f>
        <v>9478.6</v>
      </c>
      <c r="I6" s="8">
        <f>I8+I17+I100</f>
        <v>7859</v>
      </c>
      <c r="J6" s="8">
        <f>J8+J17+J100</f>
        <v>7309</v>
      </c>
    </row>
    <row r="7" spans="1:10" ht="15.75">
      <c r="A7" s="9" t="s">
        <v>16</v>
      </c>
      <c r="B7" s="4"/>
      <c r="C7" s="4"/>
      <c r="D7" s="5"/>
      <c r="E7" s="6"/>
      <c r="F7" s="7"/>
      <c r="G7" s="7"/>
      <c r="H7" s="8">
        <f>H8+H17</f>
        <v>9304.6</v>
      </c>
      <c r="I7" s="8">
        <f>I8+I17</f>
        <v>7708</v>
      </c>
      <c r="J7" s="8">
        <f>J8+J17</f>
        <v>7165</v>
      </c>
    </row>
    <row r="8" spans="1:10" ht="24">
      <c r="A8" s="10" t="s">
        <v>17</v>
      </c>
      <c r="B8" s="11">
        <v>950</v>
      </c>
      <c r="C8" s="12" t="s">
        <v>18</v>
      </c>
      <c r="D8" s="12" t="s">
        <v>19</v>
      </c>
      <c r="E8" s="12" t="s">
        <v>20</v>
      </c>
      <c r="F8" s="13"/>
      <c r="G8" s="13"/>
      <c r="H8" s="14">
        <f>H9+H14</f>
        <v>64</v>
      </c>
      <c r="I8" s="14">
        <f>I9+I14</f>
        <v>58</v>
      </c>
      <c r="J8" s="14">
        <f>J9+J14</f>
        <v>58</v>
      </c>
    </row>
    <row r="9" spans="1:10" ht="48">
      <c r="A9" s="15" t="s">
        <v>21</v>
      </c>
      <c r="B9" s="16">
        <v>950</v>
      </c>
      <c r="C9" s="17" t="s">
        <v>18</v>
      </c>
      <c r="D9" s="18" t="s">
        <v>19</v>
      </c>
      <c r="E9" s="16" t="s">
        <v>22</v>
      </c>
      <c r="F9" s="19"/>
      <c r="G9" s="19"/>
      <c r="H9" s="20">
        <f>H10+H12</f>
        <v>40</v>
      </c>
      <c r="I9" s="20">
        <f>I10+I12</f>
        <v>34</v>
      </c>
      <c r="J9" s="20">
        <f>J10+J12</f>
        <v>34</v>
      </c>
    </row>
    <row r="10" spans="1:10" ht="36">
      <c r="A10" s="15" t="s">
        <v>23</v>
      </c>
      <c r="B10" s="16">
        <v>950</v>
      </c>
      <c r="C10" s="17" t="s">
        <v>18</v>
      </c>
      <c r="D10" s="18" t="s">
        <v>19</v>
      </c>
      <c r="E10" s="16" t="s">
        <v>24</v>
      </c>
      <c r="F10" s="19"/>
      <c r="G10" s="19"/>
      <c r="H10" s="20">
        <f>H11</f>
        <v>15</v>
      </c>
      <c r="I10" s="20">
        <f>I11</f>
        <v>9</v>
      </c>
      <c r="J10" s="20">
        <f>J11</f>
        <v>9</v>
      </c>
    </row>
    <row r="11" spans="1:10" ht="24">
      <c r="A11" s="21" t="s">
        <v>25</v>
      </c>
      <c r="B11" s="22" t="s">
        <v>15</v>
      </c>
      <c r="C11" s="23" t="s">
        <v>18</v>
      </c>
      <c r="D11" s="23" t="s">
        <v>19</v>
      </c>
      <c r="E11" s="22" t="s">
        <v>24</v>
      </c>
      <c r="F11" s="24">
        <v>611</v>
      </c>
      <c r="G11" s="22" t="s">
        <v>26</v>
      </c>
      <c r="H11" s="25">
        <v>15</v>
      </c>
      <c r="I11" s="25">
        <v>9</v>
      </c>
      <c r="J11" s="25">
        <f>I11</f>
        <v>9</v>
      </c>
    </row>
    <row r="12" spans="1:10" ht="24">
      <c r="A12" s="15" t="s">
        <v>27</v>
      </c>
      <c r="B12" s="16" t="s">
        <v>15</v>
      </c>
      <c r="C12" s="17" t="s">
        <v>18</v>
      </c>
      <c r="D12" s="18" t="s">
        <v>19</v>
      </c>
      <c r="E12" s="16" t="s">
        <v>28</v>
      </c>
      <c r="F12" s="19"/>
      <c r="G12" s="26"/>
      <c r="H12" s="20">
        <f>H13</f>
        <v>25</v>
      </c>
      <c r="I12" s="20">
        <f>I13</f>
        <v>25</v>
      </c>
      <c r="J12" s="20">
        <f>J13</f>
        <v>25</v>
      </c>
    </row>
    <row r="13" spans="1:10">
      <c r="A13" s="21" t="s">
        <v>29</v>
      </c>
      <c r="B13" s="22" t="s">
        <v>15</v>
      </c>
      <c r="C13" s="22" t="s">
        <v>18</v>
      </c>
      <c r="D13" s="23" t="s">
        <v>19</v>
      </c>
      <c r="E13" s="22" t="s">
        <v>28</v>
      </c>
      <c r="F13" s="22">
        <v>612</v>
      </c>
      <c r="G13" s="21" t="s">
        <v>30</v>
      </c>
      <c r="H13" s="27">
        <v>25</v>
      </c>
      <c r="I13" s="25">
        <f>H13</f>
        <v>25</v>
      </c>
      <c r="J13" s="25">
        <f>I13</f>
        <v>25</v>
      </c>
    </row>
    <row r="14" spans="1:10" ht="48">
      <c r="A14" s="15" t="s">
        <v>31</v>
      </c>
      <c r="B14" s="16">
        <v>950</v>
      </c>
      <c r="C14" s="17" t="s">
        <v>18</v>
      </c>
      <c r="D14" s="18" t="s">
        <v>19</v>
      </c>
      <c r="E14" s="16" t="s">
        <v>32</v>
      </c>
      <c r="F14" s="19"/>
      <c r="G14" s="19"/>
      <c r="H14" s="20">
        <f t="shared" ref="H14:J15" si="0">H15</f>
        <v>24</v>
      </c>
      <c r="I14" s="20">
        <f t="shared" si="0"/>
        <v>24</v>
      </c>
      <c r="J14" s="20">
        <f t="shared" si="0"/>
        <v>24</v>
      </c>
    </row>
    <row r="15" spans="1:10" ht="36">
      <c r="A15" s="15" t="s">
        <v>33</v>
      </c>
      <c r="B15" s="16">
        <v>950</v>
      </c>
      <c r="C15" s="17" t="s">
        <v>18</v>
      </c>
      <c r="D15" s="18" t="s">
        <v>19</v>
      </c>
      <c r="E15" s="16" t="s">
        <v>34</v>
      </c>
      <c r="F15" s="19"/>
      <c r="G15" s="19"/>
      <c r="H15" s="20">
        <f t="shared" si="0"/>
        <v>24</v>
      </c>
      <c r="I15" s="20">
        <f t="shared" si="0"/>
        <v>24</v>
      </c>
      <c r="J15" s="20">
        <f t="shared" si="0"/>
        <v>24</v>
      </c>
    </row>
    <row r="16" spans="1:10">
      <c r="A16" s="21" t="s">
        <v>35</v>
      </c>
      <c r="B16" s="22" t="s">
        <v>15</v>
      </c>
      <c r="C16" s="23" t="s">
        <v>18</v>
      </c>
      <c r="D16" s="23" t="s">
        <v>19</v>
      </c>
      <c r="E16" s="22" t="s">
        <v>36</v>
      </c>
      <c r="F16" s="24">
        <v>611</v>
      </c>
      <c r="G16" s="22" t="s">
        <v>37</v>
      </c>
      <c r="H16" s="27">
        <v>24</v>
      </c>
      <c r="I16" s="25">
        <f>H16</f>
        <v>24</v>
      </c>
      <c r="J16" s="25">
        <f>I16</f>
        <v>24</v>
      </c>
    </row>
    <row r="17" spans="1:10" ht="15">
      <c r="A17" s="28" t="s">
        <v>16</v>
      </c>
      <c r="B17" s="29" t="s">
        <v>15</v>
      </c>
      <c r="C17" s="29" t="s">
        <v>18</v>
      </c>
      <c r="D17" s="30" t="s">
        <v>19</v>
      </c>
      <c r="E17" s="31"/>
      <c r="F17" s="32"/>
      <c r="G17" s="32"/>
      <c r="H17" s="33">
        <f>H18+H24+H30+H46</f>
        <v>9240.6</v>
      </c>
      <c r="I17" s="33">
        <f>I18+I24+I30+I46</f>
        <v>7650</v>
      </c>
      <c r="J17" s="33">
        <f>J18+J24+J30+J46</f>
        <v>7107</v>
      </c>
    </row>
    <row r="18" spans="1:10" ht="36" outlineLevel="6">
      <c r="A18" s="10" t="s">
        <v>38</v>
      </c>
      <c r="B18" s="34">
        <v>950</v>
      </c>
      <c r="C18" s="35" t="s">
        <v>18</v>
      </c>
      <c r="D18" s="36" t="s">
        <v>19</v>
      </c>
      <c r="E18" s="37" t="s">
        <v>39</v>
      </c>
      <c r="F18" s="37"/>
      <c r="G18" s="37"/>
      <c r="H18" s="33">
        <f t="shared" ref="H18:J19" si="1">H19</f>
        <v>0</v>
      </c>
      <c r="I18" s="33">
        <f t="shared" si="1"/>
        <v>0</v>
      </c>
      <c r="J18" s="33">
        <f t="shared" si="1"/>
        <v>0</v>
      </c>
    </row>
    <row r="19" spans="1:10" ht="36" outlineLevel="6">
      <c r="A19" s="15" t="s">
        <v>40</v>
      </c>
      <c r="B19" s="38">
        <v>950</v>
      </c>
      <c r="C19" s="38" t="s">
        <v>18</v>
      </c>
      <c r="D19" s="39" t="s">
        <v>19</v>
      </c>
      <c r="E19" s="40" t="s">
        <v>41</v>
      </c>
      <c r="F19" s="40">
        <v>612</v>
      </c>
      <c r="G19" s="41"/>
      <c r="H19" s="42">
        <f t="shared" si="1"/>
        <v>0</v>
      </c>
      <c r="I19" s="42">
        <f t="shared" si="1"/>
        <v>0</v>
      </c>
      <c r="J19" s="42">
        <f t="shared" si="1"/>
        <v>0</v>
      </c>
    </row>
    <row r="20" spans="1:10" ht="24" outlineLevel="6">
      <c r="A20" s="15" t="s">
        <v>42</v>
      </c>
      <c r="B20" s="40">
        <v>950</v>
      </c>
      <c r="C20" s="40" t="s">
        <v>18</v>
      </c>
      <c r="D20" s="43" t="s">
        <v>19</v>
      </c>
      <c r="E20" s="40" t="s">
        <v>43</v>
      </c>
      <c r="F20" s="40">
        <v>612</v>
      </c>
      <c r="G20" s="41"/>
      <c r="H20" s="42">
        <f>H21+H22+H23</f>
        <v>0</v>
      </c>
      <c r="I20" s="42">
        <f>I21+I22+I23</f>
        <v>0</v>
      </c>
      <c r="J20" s="42">
        <f>J21+J22+J23</f>
        <v>0</v>
      </c>
    </row>
    <row r="21" spans="1:10" s="47" customFormat="1">
      <c r="A21" s="44" t="s">
        <v>44</v>
      </c>
      <c r="B21" s="45" t="s">
        <v>15</v>
      </c>
      <c r="C21" s="45" t="s">
        <v>18</v>
      </c>
      <c r="D21" s="46" t="s">
        <v>19</v>
      </c>
      <c r="E21" s="45" t="s">
        <v>43</v>
      </c>
      <c r="F21" s="45"/>
      <c r="G21" s="22" t="s">
        <v>45</v>
      </c>
      <c r="H21" s="25">
        <v>0</v>
      </c>
      <c r="I21" s="25">
        <f t="shared" ref="I21:J23" si="2">H21</f>
        <v>0</v>
      </c>
      <c r="J21" s="25">
        <f t="shared" si="2"/>
        <v>0</v>
      </c>
    </row>
    <row r="22" spans="1:10" s="47" customFormat="1">
      <c r="A22" s="44" t="s">
        <v>46</v>
      </c>
      <c r="B22" s="45" t="s">
        <v>15</v>
      </c>
      <c r="C22" s="45" t="s">
        <v>18</v>
      </c>
      <c r="D22" s="46" t="s">
        <v>19</v>
      </c>
      <c r="E22" s="45" t="s">
        <v>43</v>
      </c>
      <c r="F22" s="45"/>
      <c r="G22" s="22" t="s">
        <v>47</v>
      </c>
      <c r="H22" s="25">
        <v>0</v>
      </c>
      <c r="I22" s="25">
        <f t="shared" si="2"/>
        <v>0</v>
      </c>
      <c r="J22" s="25">
        <f t="shared" si="2"/>
        <v>0</v>
      </c>
    </row>
    <row r="23" spans="1:10" s="47" customFormat="1" ht="45">
      <c r="A23" s="44" t="s">
        <v>48</v>
      </c>
      <c r="B23" s="45" t="s">
        <v>15</v>
      </c>
      <c r="C23" s="45" t="s">
        <v>18</v>
      </c>
      <c r="D23" s="46" t="s">
        <v>19</v>
      </c>
      <c r="E23" s="45" t="s">
        <v>43</v>
      </c>
      <c r="F23" s="45"/>
      <c r="G23" s="22" t="s">
        <v>49</v>
      </c>
      <c r="H23" s="25">
        <v>0</v>
      </c>
      <c r="I23" s="25">
        <f t="shared" si="2"/>
        <v>0</v>
      </c>
      <c r="J23" s="25">
        <f t="shared" si="2"/>
        <v>0</v>
      </c>
    </row>
    <row r="24" spans="1:10" ht="24" outlineLevel="6">
      <c r="A24" s="10" t="s">
        <v>50</v>
      </c>
      <c r="B24" s="48">
        <v>950</v>
      </c>
      <c r="C24" s="37" t="s">
        <v>18</v>
      </c>
      <c r="D24" s="49" t="s">
        <v>19</v>
      </c>
      <c r="E24" s="37" t="s">
        <v>51</v>
      </c>
      <c r="F24" s="37"/>
      <c r="G24" s="37"/>
      <c r="H24" s="33">
        <f t="shared" ref="H24:J26" si="3">H25</f>
        <v>1084.5999999999999</v>
      </c>
      <c r="I24" s="33">
        <f t="shared" si="3"/>
        <v>400</v>
      </c>
      <c r="J24" s="33">
        <f t="shared" si="3"/>
        <v>400</v>
      </c>
    </row>
    <row r="25" spans="1:10" ht="24" outlineLevel="6">
      <c r="A25" s="15" t="s">
        <v>52</v>
      </c>
      <c r="B25" s="40">
        <v>950</v>
      </c>
      <c r="C25" s="40" t="s">
        <v>18</v>
      </c>
      <c r="D25" s="43" t="s">
        <v>19</v>
      </c>
      <c r="E25" s="40" t="s">
        <v>53</v>
      </c>
      <c r="F25" s="40"/>
      <c r="G25" s="41"/>
      <c r="H25" s="42">
        <f t="shared" si="3"/>
        <v>1084.5999999999999</v>
      </c>
      <c r="I25" s="42">
        <f t="shared" si="3"/>
        <v>400</v>
      </c>
      <c r="J25" s="42">
        <f t="shared" si="3"/>
        <v>400</v>
      </c>
    </row>
    <row r="26" spans="1:10" ht="24" outlineLevel="6">
      <c r="A26" s="15" t="s">
        <v>54</v>
      </c>
      <c r="B26" s="40">
        <v>950</v>
      </c>
      <c r="C26" s="40" t="s">
        <v>18</v>
      </c>
      <c r="D26" s="43" t="s">
        <v>19</v>
      </c>
      <c r="E26" s="40" t="s">
        <v>55</v>
      </c>
      <c r="F26" s="40">
        <v>611</v>
      </c>
      <c r="G26" s="41"/>
      <c r="H26" s="42">
        <f t="shared" si="3"/>
        <v>1084.5999999999999</v>
      </c>
      <c r="I26" s="42">
        <f t="shared" si="3"/>
        <v>400</v>
      </c>
      <c r="J26" s="42">
        <f t="shared" si="3"/>
        <v>400</v>
      </c>
    </row>
    <row r="27" spans="1:10" ht="24" outlineLevel="6">
      <c r="A27" s="15" t="s">
        <v>56</v>
      </c>
      <c r="B27" s="40">
        <v>950</v>
      </c>
      <c r="C27" s="40" t="s">
        <v>18</v>
      </c>
      <c r="D27" s="43" t="s">
        <v>19</v>
      </c>
      <c r="E27" s="40" t="s">
        <v>57</v>
      </c>
      <c r="F27" s="40">
        <v>611</v>
      </c>
      <c r="G27" s="41"/>
      <c r="H27" s="42">
        <f>H28+H29</f>
        <v>1084.5999999999999</v>
      </c>
      <c r="I27" s="42">
        <f>I28+I29</f>
        <v>400</v>
      </c>
      <c r="J27" s="42">
        <f>J28+J29</f>
        <v>400</v>
      </c>
    </row>
    <row r="28" spans="1:10" s="47" customFormat="1">
      <c r="A28" s="21" t="s">
        <v>44</v>
      </c>
      <c r="B28" s="22" t="s">
        <v>15</v>
      </c>
      <c r="C28" s="22" t="s">
        <v>18</v>
      </c>
      <c r="D28" s="23" t="s">
        <v>19</v>
      </c>
      <c r="E28" s="50" t="s">
        <v>57</v>
      </c>
      <c r="F28" s="21"/>
      <c r="G28" s="22" t="s">
        <v>45</v>
      </c>
      <c r="H28" s="25">
        <v>400</v>
      </c>
      <c r="I28" s="25">
        <f>H28</f>
        <v>400</v>
      </c>
      <c r="J28" s="25">
        <f>I28</f>
        <v>400</v>
      </c>
    </row>
    <row r="29" spans="1:10" s="47" customFormat="1">
      <c r="A29" s="21" t="s">
        <v>29</v>
      </c>
      <c r="B29" s="22" t="s">
        <v>15</v>
      </c>
      <c r="C29" s="22" t="s">
        <v>18</v>
      </c>
      <c r="D29" s="23" t="s">
        <v>19</v>
      </c>
      <c r="E29" s="50" t="s">
        <v>57</v>
      </c>
      <c r="F29" s="21"/>
      <c r="G29" s="22" t="s">
        <v>30</v>
      </c>
      <c r="H29" s="25">
        <v>684.6</v>
      </c>
      <c r="I29" s="25">
        <v>0</v>
      </c>
      <c r="J29" s="25">
        <v>0</v>
      </c>
    </row>
    <row r="30" spans="1:10" ht="36">
      <c r="A30" s="10" t="s">
        <v>58</v>
      </c>
      <c r="B30" s="48">
        <v>950</v>
      </c>
      <c r="C30" s="37" t="s">
        <v>18</v>
      </c>
      <c r="D30" s="49" t="s">
        <v>19</v>
      </c>
      <c r="E30" s="37" t="s">
        <v>59</v>
      </c>
      <c r="F30" s="37"/>
      <c r="G30" s="37"/>
      <c r="H30" s="33">
        <f>H31+H42</f>
        <v>36</v>
      </c>
      <c r="I30" s="33">
        <f>I31+I42</f>
        <v>36</v>
      </c>
      <c r="J30" s="33">
        <f>J31+J42</f>
        <v>36</v>
      </c>
    </row>
    <row r="31" spans="1:10" ht="24">
      <c r="A31" s="15" t="s">
        <v>60</v>
      </c>
      <c r="B31" s="40" t="s">
        <v>15</v>
      </c>
      <c r="C31" s="40" t="s">
        <v>18</v>
      </c>
      <c r="D31" s="43" t="s">
        <v>19</v>
      </c>
      <c r="E31" s="40" t="s">
        <v>61</v>
      </c>
      <c r="F31" s="40"/>
      <c r="G31" s="41"/>
      <c r="H31" s="42">
        <f>H32</f>
        <v>36</v>
      </c>
      <c r="I31" s="42">
        <f>I32</f>
        <v>36</v>
      </c>
      <c r="J31" s="42">
        <f>J32</f>
        <v>36</v>
      </c>
    </row>
    <row r="32" spans="1:10" ht="24">
      <c r="A32" s="15" t="s">
        <v>62</v>
      </c>
      <c r="B32" s="40" t="s">
        <v>15</v>
      </c>
      <c r="C32" s="40" t="s">
        <v>18</v>
      </c>
      <c r="D32" s="43" t="s">
        <v>19</v>
      </c>
      <c r="E32" s="40" t="s">
        <v>63</v>
      </c>
      <c r="F32" s="40">
        <v>612</v>
      </c>
      <c r="G32" s="41"/>
      <c r="H32" s="42">
        <f>H33+H40</f>
        <v>36</v>
      </c>
      <c r="I32" s="42">
        <f>I33+I40</f>
        <v>36</v>
      </c>
      <c r="J32" s="42">
        <f>J33+J40</f>
        <v>36</v>
      </c>
    </row>
    <row r="33" spans="1:10" ht="24">
      <c r="A33" s="15" t="s">
        <v>64</v>
      </c>
      <c r="B33" s="40" t="s">
        <v>15</v>
      </c>
      <c r="C33" s="40" t="s">
        <v>18</v>
      </c>
      <c r="D33" s="43" t="s">
        <v>19</v>
      </c>
      <c r="E33" s="40" t="s">
        <v>65</v>
      </c>
      <c r="F33" s="40">
        <v>612</v>
      </c>
      <c r="G33" s="41"/>
      <c r="H33" s="42">
        <f>H34+H35+H36+H37+H38+H39</f>
        <v>36</v>
      </c>
      <c r="I33" s="42">
        <f>I34+I35+I36+I37+I38+I39</f>
        <v>36</v>
      </c>
      <c r="J33" s="42">
        <f>J34+J35+J36+J37+J38+J39</f>
        <v>36</v>
      </c>
    </row>
    <row r="34" spans="1:10">
      <c r="A34" s="44" t="s">
        <v>66</v>
      </c>
      <c r="B34" s="45" t="s">
        <v>15</v>
      </c>
      <c r="C34" s="45" t="s">
        <v>18</v>
      </c>
      <c r="D34" s="46" t="s">
        <v>19</v>
      </c>
      <c r="E34" s="45" t="s">
        <v>65</v>
      </c>
      <c r="F34" s="45"/>
      <c r="G34" s="51" t="s">
        <v>67</v>
      </c>
      <c r="H34" s="25">
        <v>0</v>
      </c>
      <c r="I34" s="25">
        <f t="shared" ref="I34:J39" si="4">H34</f>
        <v>0</v>
      </c>
      <c r="J34" s="25">
        <f t="shared" si="4"/>
        <v>0</v>
      </c>
    </row>
    <row r="35" spans="1:10" ht="12.75" hidden="1" customHeight="1">
      <c r="A35" s="44" t="s">
        <v>35</v>
      </c>
      <c r="B35" s="45" t="s">
        <v>15</v>
      </c>
      <c r="C35" s="45" t="s">
        <v>18</v>
      </c>
      <c r="D35" s="46" t="s">
        <v>19</v>
      </c>
      <c r="E35" s="45" t="s">
        <v>65</v>
      </c>
      <c r="F35" s="45"/>
      <c r="G35" s="51" t="s">
        <v>37</v>
      </c>
      <c r="H35" s="25"/>
      <c r="I35" s="25">
        <f t="shared" si="4"/>
        <v>0</v>
      </c>
      <c r="J35" s="25">
        <f t="shared" si="4"/>
        <v>0</v>
      </c>
    </row>
    <row r="36" spans="1:10" ht="12.75" hidden="1" customHeight="1">
      <c r="A36" s="44" t="s">
        <v>44</v>
      </c>
      <c r="B36" s="45" t="s">
        <v>15</v>
      </c>
      <c r="C36" s="45" t="s">
        <v>18</v>
      </c>
      <c r="D36" s="46" t="s">
        <v>19</v>
      </c>
      <c r="E36" s="45" t="s">
        <v>65</v>
      </c>
      <c r="F36" s="45"/>
      <c r="G36" s="51" t="s">
        <v>45</v>
      </c>
      <c r="H36" s="25"/>
      <c r="I36" s="25">
        <f t="shared" si="4"/>
        <v>0</v>
      </c>
      <c r="J36" s="25">
        <f t="shared" si="4"/>
        <v>0</v>
      </c>
    </row>
    <row r="37" spans="1:10">
      <c r="A37" s="44" t="s">
        <v>46</v>
      </c>
      <c r="B37" s="45" t="s">
        <v>15</v>
      </c>
      <c r="C37" s="45" t="s">
        <v>18</v>
      </c>
      <c r="D37" s="46" t="s">
        <v>19</v>
      </c>
      <c r="E37" s="45" t="s">
        <v>65</v>
      </c>
      <c r="F37" s="45"/>
      <c r="G37" s="52" t="s">
        <v>47</v>
      </c>
      <c r="H37" s="25">
        <v>36</v>
      </c>
      <c r="I37" s="25">
        <f t="shared" si="4"/>
        <v>36</v>
      </c>
      <c r="J37" s="25">
        <f t="shared" si="4"/>
        <v>36</v>
      </c>
    </row>
    <row r="38" spans="1:10" ht="45">
      <c r="A38" s="44" t="s">
        <v>48</v>
      </c>
      <c r="B38" s="45" t="s">
        <v>15</v>
      </c>
      <c r="C38" s="45" t="s">
        <v>18</v>
      </c>
      <c r="D38" s="46" t="s">
        <v>19</v>
      </c>
      <c r="E38" s="45" t="s">
        <v>65</v>
      </c>
      <c r="F38" s="45"/>
      <c r="G38" s="51" t="s">
        <v>49</v>
      </c>
      <c r="H38" s="25">
        <v>0</v>
      </c>
      <c r="I38" s="25">
        <f t="shared" si="4"/>
        <v>0</v>
      </c>
      <c r="J38" s="25">
        <f t="shared" si="4"/>
        <v>0</v>
      </c>
    </row>
    <row r="39" spans="1:10" ht="22.5">
      <c r="A39" s="44" t="s">
        <v>68</v>
      </c>
      <c r="B39" s="45" t="s">
        <v>15</v>
      </c>
      <c r="C39" s="45" t="s">
        <v>18</v>
      </c>
      <c r="D39" s="46" t="s">
        <v>19</v>
      </c>
      <c r="E39" s="45" t="s">
        <v>65</v>
      </c>
      <c r="F39" s="45"/>
      <c r="G39" s="51" t="s">
        <v>69</v>
      </c>
      <c r="H39" s="25">
        <v>0</v>
      </c>
      <c r="I39" s="25">
        <f t="shared" si="4"/>
        <v>0</v>
      </c>
      <c r="J39" s="25">
        <f t="shared" si="4"/>
        <v>0</v>
      </c>
    </row>
    <row r="40" spans="1:10" ht="24">
      <c r="A40" s="15" t="s">
        <v>70</v>
      </c>
      <c r="B40" s="40" t="s">
        <v>15</v>
      </c>
      <c r="C40" s="40" t="s">
        <v>18</v>
      </c>
      <c r="D40" s="43" t="s">
        <v>19</v>
      </c>
      <c r="E40" s="40" t="s">
        <v>71</v>
      </c>
      <c r="F40" s="40">
        <v>612</v>
      </c>
      <c r="G40" s="41"/>
      <c r="H40" s="42">
        <f>H41</f>
        <v>0</v>
      </c>
      <c r="I40" s="42">
        <f>I41</f>
        <v>0</v>
      </c>
      <c r="J40" s="42">
        <f>J41</f>
        <v>0</v>
      </c>
    </row>
    <row r="41" spans="1:10">
      <c r="A41" s="44" t="s">
        <v>72</v>
      </c>
      <c r="B41" s="45" t="s">
        <v>15</v>
      </c>
      <c r="C41" s="45" t="s">
        <v>18</v>
      </c>
      <c r="D41" s="46" t="s">
        <v>19</v>
      </c>
      <c r="E41" s="45" t="s">
        <v>71</v>
      </c>
      <c r="F41" s="45"/>
      <c r="G41" s="52" t="s">
        <v>73</v>
      </c>
      <c r="H41" s="25">
        <v>0</v>
      </c>
      <c r="I41" s="25">
        <f>H41</f>
        <v>0</v>
      </c>
      <c r="J41" s="25">
        <f>I41</f>
        <v>0</v>
      </c>
    </row>
    <row r="42" spans="1:10" ht="36">
      <c r="A42" s="15" t="s">
        <v>74</v>
      </c>
      <c r="B42" s="40" t="s">
        <v>15</v>
      </c>
      <c r="C42" s="40" t="s">
        <v>18</v>
      </c>
      <c r="D42" s="43" t="s">
        <v>19</v>
      </c>
      <c r="E42" s="40" t="s">
        <v>75</v>
      </c>
      <c r="F42" s="40"/>
      <c r="G42" s="41"/>
      <c r="H42" s="42">
        <f t="shared" ref="H42:J44" si="5">H43</f>
        <v>0</v>
      </c>
      <c r="I42" s="42">
        <f t="shared" si="5"/>
        <v>0</v>
      </c>
      <c r="J42" s="42">
        <f t="shared" si="5"/>
        <v>0</v>
      </c>
    </row>
    <row r="43" spans="1:10">
      <c r="A43" s="15" t="s">
        <v>76</v>
      </c>
      <c r="B43" s="40" t="s">
        <v>15</v>
      </c>
      <c r="C43" s="40" t="s">
        <v>18</v>
      </c>
      <c r="D43" s="43" t="s">
        <v>19</v>
      </c>
      <c r="E43" s="40" t="s">
        <v>77</v>
      </c>
      <c r="F43" s="40">
        <v>612</v>
      </c>
      <c r="G43" s="41"/>
      <c r="H43" s="42">
        <f t="shared" si="5"/>
        <v>0</v>
      </c>
      <c r="I43" s="42">
        <f t="shared" si="5"/>
        <v>0</v>
      </c>
      <c r="J43" s="42">
        <f t="shared" si="5"/>
        <v>0</v>
      </c>
    </row>
    <row r="44" spans="1:10" ht="24">
      <c r="A44" s="15" t="s">
        <v>78</v>
      </c>
      <c r="B44" s="40" t="s">
        <v>15</v>
      </c>
      <c r="C44" s="40" t="s">
        <v>18</v>
      </c>
      <c r="D44" s="43" t="s">
        <v>19</v>
      </c>
      <c r="E44" s="40" t="s">
        <v>75</v>
      </c>
      <c r="F44" s="40">
        <v>612</v>
      </c>
      <c r="G44" s="41"/>
      <c r="H44" s="42">
        <f t="shared" si="5"/>
        <v>0</v>
      </c>
      <c r="I44" s="42">
        <f t="shared" si="5"/>
        <v>0</v>
      </c>
      <c r="J44" s="42">
        <f t="shared" si="5"/>
        <v>0</v>
      </c>
    </row>
    <row r="45" spans="1:10">
      <c r="A45" s="44" t="s">
        <v>44</v>
      </c>
      <c r="B45" s="45" t="s">
        <v>15</v>
      </c>
      <c r="C45" s="45" t="s">
        <v>18</v>
      </c>
      <c r="D45" s="46" t="s">
        <v>19</v>
      </c>
      <c r="E45" s="45" t="s">
        <v>75</v>
      </c>
      <c r="F45" s="45"/>
      <c r="G45" s="51" t="s">
        <v>45</v>
      </c>
      <c r="H45" s="25">
        <v>0</v>
      </c>
      <c r="I45" s="25">
        <f>H45</f>
        <v>0</v>
      </c>
      <c r="J45" s="25">
        <f>I45</f>
        <v>0</v>
      </c>
    </row>
    <row r="46" spans="1:10" ht="24">
      <c r="A46" s="10" t="s">
        <v>79</v>
      </c>
      <c r="B46" s="48" t="s">
        <v>15</v>
      </c>
      <c r="C46" s="37" t="s">
        <v>18</v>
      </c>
      <c r="D46" s="37" t="s">
        <v>19</v>
      </c>
      <c r="E46" s="37" t="s">
        <v>80</v>
      </c>
      <c r="F46" s="37"/>
      <c r="G46" s="37"/>
      <c r="H46" s="33">
        <f>H47</f>
        <v>8120</v>
      </c>
      <c r="I46" s="33">
        <f>I47</f>
        <v>7214</v>
      </c>
      <c r="J46" s="33">
        <f>J47</f>
        <v>6671</v>
      </c>
    </row>
    <row r="47" spans="1:10" ht="24">
      <c r="A47" s="15" t="s">
        <v>81</v>
      </c>
      <c r="B47" s="40" t="s">
        <v>15</v>
      </c>
      <c r="C47" s="40" t="s">
        <v>18</v>
      </c>
      <c r="D47" s="43" t="s">
        <v>19</v>
      </c>
      <c r="E47" s="40" t="s">
        <v>82</v>
      </c>
      <c r="F47" s="40"/>
      <c r="G47" s="41"/>
      <c r="H47" s="42">
        <f>H48+H95</f>
        <v>8120</v>
      </c>
      <c r="I47" s="42">
        <f>I48+I95</f>
        <v>7214</v>
      </c>
      <c r="J47" s="42">
        <f>J48+J95</f>
        <v>6671</v>
      </c>
    </row>
    <row r="48" spans="1:10" ht="24">
      <c r="A48" s="15" t="s">
        <v>83</v>
      </c>
      <c r="B48" s="40" t="s">
        <v>15</v>
      </c>
      <c r="C48" s="40" t="s">
        <v>18</v>
      </c>
      <c r="D48" s="43" t="s">
        <v>19</v>
      </c>
      <c r="E48" s="40" t="s">
        <v>84</v>
      </c>
      <c r="F48" s="40">
        <v>611</v>
      </c>
      <c r="G48" s="41"/>
      <c r="H48" s="42">
        <f>H49</f>
        <v>3472</v>
      </c>
      <c r="I48" s="42">
        <f>I49</f>
        <v>2935</v>
      </c>
      <c r="J48" s="42">
        <f>J49</f>
        <v>2898</v>
      </c>
    </row>
    <row r="49" spans="1:10" ht="24">
      <c r="A49" s="15" t="s">
        <v>85</v>
      </c>
      <c r="B49" s="40" t="s">
        <v>15</v>
      </c>
      <c r="C49" s="40" t="s">
        <v>18</v>
      </c>
      <c r="D49" s="43" t="s">
        <v>19</v>
      </c>
      <c r="E49" s="40" t="s">
        <v>86</v>
      </c>
      <c r="F49" s="40">
        <v>611</v>
      </c>
      <c r="G49" s="41"/>
      <c r="H49" s="42">
        <f>H50+H53+H56+H62+H67+H78+H82+H85+H92</f>
        <v>3472</v>
      </c>
      <c r="I49" s="42">
        <f>I50+I53+I56+I62+I67+I78+I82+I85+I92</f>
        <v>2935</v>
      </c>
      <c r="J49" s="42">
        <f>J50+J53+J56+J62+J67+J78+J82+J85+J92</f>
        <v>2898</v>
      </c>
    </row>
    <row r="50" spans="1:10">
      <c r="A50" s="53" t="s">
        <v>87</v>
      </c>
      <c r="B50" s="54" t="s">
        <v>15</v>
      </c>
      <c r="C50" s="54" t="s">
        <v>18</v>
      </c>
      <c r="D50" s="55" t="s">
        <v>19</v>
      </c>
      <c r="E50" s="55" t="s">
        <v>86</v>
      </c>
      <c r="F50" s="54">
        <v>611</v>
      </c>
      <c r="G50" s="56" t="s">
        <v>88</v>
      </c>
      <c r="H50" s="57">
        <f>SUM(H51:H52)</f>
        <v>10</v>
      </c>
      <c r="I50" s="57">
        <f>SUM(I51:I52)</f>
        <v>8</v>
      </c>
      <c r="J50" s="57">
        <f>SUM(J51:J52)</f>
        <v>8</v>
      </c>
    </row>
    <row r="51" spans="1:10">
      <c r="A51" s="44" t="s">
        <v>66</v>
      </c>
      <c r="B51" s="45" t="s">
        <v>15</v>
      </c>
      <c r="C51" s="45" t="s">
        <v>18</v>
      </c>
      <c r="D51" s="46" t="s">
        <v>19</v>
      </c>
      <c r="E51" s="46" t="s">
        <v>86</v>
      </c>
      <c r="F51" s="45"/>
      <c r="G51" s="52" t="s">
        <v>67</v>
      </c>
      <c r="H51" s="25">
        <v>10</v>
      </c>
      <c r="I51" s="25">
        <v>8</v>
      </c>
      <c r="J51" s="25">
        <v>8</v>
      </c>
    </row>
    <row r="52" spans="1:10">
      <c r="A52" s="44" t="s">
        <v>35</v>
      </c>
      <c r="B52" s="45" t="s">
        <v>15</v>
      </c>
      <c r="C52" s="45" t="s">
        <v>18</v>
      </c>
      <c r="D52" s="46" t="s">
        <v>19</v>
      </c>
      <c r="E52" s="46" t="s">
        <v>86</v>
      </c>
      <c r="F52" s="45"/>
      <c r="G52" s="52" t="s">
        <v>37</v>
      </c>
      <c r="H52" s="25">
        <v>0</v>
      </c>
      <c r="I52" s="25">
        <v>0</v>
      </c>
      <c r="J52" s="25">
        <v>0</v>
      </c>
    </row>
    <row r="53" spans="1:10">
      <c r="A53" s="53" t="s">
        <v>89</v>
      </c>
      <c r="B53" s="54" t="s">
        <v>15</v>
      </c>
      <c r="C53" s="54" t="s">
        <v>18</v>
      </c>
      <c r="D53" s="55" t="s">
        <v>19</v>
      </c>
      <c r="E53" s="55" t="s">
        <v>86</v>
      </c>
      <c r="F53" s="54">
        <v>611</v>
      </c>
      <c r="G53" s="56" t="s">
        <v>90</v>
      </c>
      <c r="H53" s="57">
        <f>SUM(H54:H55)</f>
        <v>2</v>
      </c>
      <c r="I53" s="57">
        <f>SUM(I54:I55)</f>
        <v>2</v>
      </c>
      <c r="J53" s="57">
        <f>SUM(J54:J55)</f>
        <v>2</v>
      </c>
    </row>
    <row r="54" spans="1:10">
      <c r="A54" s="44" t="s">
        <v>91</v>
      </c>
      <c r="B54" s="45" t="s">
        <v>15</v>
      </c>
      <c r="C54" s="45" t="s">
        <v>18</v>
      </c>
      <c r="D54" s="46" t="s">
        <v>19</v>
      </c>
      <c r="E54" s="46" t="s">
        <v>86</v>
      </c>
      <c r="F54" s="45"/>
      <c r="G54" s="52" t="s">
        <v>92</v>
      </c>
      <c r="H54" s="25">
        <v>0</v>
      </c>
      <c r="I54" s="25">
        <v>0</v>
      </c>
      <c r="J54" s="25">
        <v>0</v>
      </c>
    </row>
    <row r="55" spans="1:10">
      <c r="A55" s="44" t="s">
        <v>93</v>
      </c>
      <c r="B55" s="45" t="s">
        <v>15</v>
      </c>
      <c r="C55" s="45" t="s">
        <v>18</v>
      </c>
      <c r="D55" s="46" t="s">
        <v>19</v>
      </c>
      <c r="E55" s="46" t="s">
        <v>86</v>
      </c>
      <c r="F55" s="45"/>
      <c r="G55" s="52" t="s">
        <v>94</v>
      </c>
      <c r="H55" s="25">
        <v>2</v>
      </c>
      <c r="I55" s="25">
        <v>2</v>
      </c>
      <c r="J55" s="25">
        <v>2</v>
      </c>
    </row>
    <row r="56" spans="1:10">
      <c r="A56" s="53" t="s">
        <v>95</v>
      </c>
      <c r="B56" s="54" t="s">
        <v>15</v>
      </c>
      <c r="C56" s="54" t="s">
        <v>18</v>
      </c>
      <c r="D56" s="55" t="s">
        <v>19</v>
      </c>
      <c r="E56" s="55" t="s">
        <v>86</v>
      </c>
      <c r="F56" s="54">
        <v>611</v>
      </c>
      <c r="G56" s="56" t="s">
        <v>96</v>
      </c>
      <c r="H56" s="57">
        <f>SUM(H57:H61)</f>
        <v>222</v>
      </c>
      <c r="I56" s="57">
        <f>SUM(I57:I61)</f>
        <v>199</v>
      </c>
      <c r="J56" s="57">
        <f>SUM(J57:J61)</f>
        <v>196</v>
      </c>
    </row>
    <row r="57" spans="1:10">
      <c r="A57" s="44" t="s">
        <v>97</v>
      </c>
      <c r="B57" s="45" t="s">
        <v>15</v>
      </c>
      <c r="C57" s="45" t="s">
        <v>18</v>
      </c>
      <c r="D57" s="46" t="s">
        <v>19</v>
      </c>
      <c r="E57" s="46" t="s">
        <v>86</v>
      </c>
      <c r="F57" s="45"/>
      <c r="G57" s="52" t="s">
        <v>98</v>
      </c>
      <c r="H57" s="25">
        <v>193</v>
      </c>
      <c r="I57" s="25">
        <v>178</v>
      </c>
      <c r="J57" s="25">
        <v>176</v>
      </c>
    </row>
    <row r="58" spans="1:10">
      <c r="A58" s="44" t="s">
        <v>99</v>
      </c>
      <c r="B58" s="45" t="s">
        <v>15</v>
      </c>
      <c r="C58" s="45" t="s">
        <v>18</v>
      </c>
      <c r="D58" s="46" t="s">
        <v>19</v>
      </c>
      <c r="E58" s="46" t="s">
        <v>86</v>
      </c>
      <c r="F58" s="45"/>
      <c r="G58" s="52" t="s">
        <v>100</v>
      </c>
      <c r="H58" s="25">
        <v>0</v>
      </c>
      <c r="I58" s="25">
        <v>0</v>
      </c>
      <c r="J58" s="25">
        <v>0</v>
      </c>
    </row>
    <row r="59" spans="1:10">
      <c r="A59" s="44" t="s">
        <v>101</v>
      </c>
      <c r="B59" s="45" t="s">
        <v>15</v>
      </c>
      <c r="C59" s="45" t="s">
        <v>18</v>
      </c>
      <c r="D59" s="46" t="s">
        <v>19</v>
      </c>
      <c r="E59" s="46" t="s">
        <v>86</v>
      </c>
      <c r="F59" s="45"/>
      <c r="G59" s="52" t="s">
        <v>102</v>
      </c>
      <c r="H59" s="25">
        <v>21</v>
      </c>
      <c r="I59" s="25">
        <v>14</v>
      </c>
      <c r="J59" s="25">
        <v>13</v>
      </c>
    </row>
    <row r="60" spans="1:10">
      <c r="A60" s="44" t="s">
        <v>103</v>
      </c>
      <c r="B60" s="45" t="s">
        <v>15</v>
      </c>
      <c r="C60" s="45" t="s">
        <v>18</v>
      </c>
      <c r="D60" s="46" t="s">
        <v>19</v>
      </c>
      <c r="E60" s="46" t="s">
        <v>86</v>
      </c>
      <c r="F60" s="45"/>
      <c r="G60" s="52" t="s">
        <v>104</v>
      </c>
      <c r="H60" s="25">
        <v>8</v>
      </c>
      <c r="I60" s="25">
        <v>7</v>
      </c>
      <c r="J60" s="25">
        <v>7</v>
      </c>
    </row>
    <row r="61" spans="1:10">
      <c r="A61" s="44" t="s">
        <v>105</v>
      </c>
      <c r="B61" s="45" t="s">
        <v>15</v>
      </c>
      <c r="C61" s="45" t="s">
        <v>18</v>
      </c>
      <c r="D61" s="46" t="s">
        <v>19</v>
      </c>
      <c r="E61" s="46" t="s">
        <v>86</v>
      </c>
      <c r="F61" s="45"/>
      <c r="G61" s="52" t="s">
        <v>106</v>
      </c>
      <c r="H61" s="25">
        <v>0</v>
      </c>
      <c r="I61" s="25">
        <v>0</v>
      </c>
      <c r="J61" s="25">
        <v>0</v>
      </c>
    </row>
    <row r="62" spans="1:10">
      <c r="A62" s="53" t="s">
        <v>107</v>
      </c>
      <c r="B62" s="54" t="s">
        <v>15</v>
      </c>
      <c r="C62" s="54" t="s">
        <v>18</v>
      </c>
      <c r="D62" s="55" t="s">
        <v>19</v>
      </c>
      <c r="E62" s="55" t="s">
        <v>86</v>
      </c>
      <c r="F62" s="54">
        <v>611</v>
      </c>
      <c r="G62" s="56" t="s">
        <v>108</v>
      </c>
      <c r="H62" s="57">
        <f>SUM(H63:H66)</f>
        <v>308</v>
      </c>
      <c r="I62" s="57">
        <f>SUM(I63:I66)</f>
        <v>260</v>
      </c>
      <c r="J62" s="57">
        <f>SUM(J63:J66)</f>
        <v>257</v>
      </c>
    </row>
    <row r="63" spans="1:10">
      <c r="A63" s="44" t="s">
        <v>44</v>
      </c>
      <c r="B63" s="45" t="s">
        <v>15</v>
      </c>
      <c r="C63" s="45" t="s">
        <v>18</v>
      </c>
      <c r="D63" s="46" t="s">
        <v>19</v>
      </c>
      <c r="E63" s="46" t="s">
        <v>86</v>
      </c>
      <c r="F63" s="45"/>
      <c r="G63" s="52" t="s">
        <v>45</v>
      </c>
      <c r="H63" s="25">
        <v>65</v>
      </c>
      <c r="I63" s="25">
        <v>55</v>
      </c>
      <c r="J63" s="25">
        <v>54</v>
      </c>
    </row>
    <row r="64" spans="1:10" ht="33.75">
      <c r="A64" s="44" t="s">
        <v>109</v>
      </c>
      <c r="B64" s="58" t="s">
        <v>15</v>
      </c>
      <c r="C64" s="58" t="s">
        <v>18</v>
      </c>
      <c r="D64" s="59" t="s">
        <v>19</v>
      </c>
      <c r="E64" s="59" t="s">
        <v>86</v>
      </c>
      <c r="F64" s="58"/>
      <c r="G64" s="60" t="s">
        <v>110</v>
      </c>
      <c r="H64" s="25">
        <v>61</v>
      </c>
      <c r="I64" s="25">
        <v>52</v>
      </c>
      <c r="J64" s="25">
        <v>51</v>
      </c>
    </row>
    <row r="65" spans="1:10">
      <c r="A65" s="44" t="s">
        <v>46</v>
      </c>
      <c r="B65" s="45" t="s">
        <v>15</v>
      </c>
      <c r="C65" s="45" t="s">
        <v>18</v>
      </c>
      <c r="D65" s="46" t="s">
        <v>19</v>
      </c>
      <c r="E65" s="46" t="s">
        <v>86</v>
      </c>
      <c r="F65" s="45"/>
      <c r="G65" s="52" t="s">
        <v>47</v>
      </c>
      <c r="H65" s="25">
        <v>132</v>
      </c>
      <c r="I65" s="25">
        <v>111</v>
      </c>
      <c r="J65" s="25">
        <v>110</v>
      </c>
    </row>
    <row r="66" spans="1:10" ht="22.5">
      <c r="A66" s="44" t="s">
        <v>111</v>
      </c>
      <c r="B66" s="45" t="s">
        <v>15</v>
      </c>
      <c r="C66" s="45" t="s">
        <v>18</v>
      </c>
      <c r="D66" s="46" t="s">
        <v>19</v>
      </c>
      <c r="E66" s="46" t="s">
        <v>86</v>
      </c>
      <c r="F66" s="45"/>
      <c r="G66" s="51" t="s">
        <v>112</v>
      </c>
      <c r="H66" s="25">
        <v>50</v>
      </c>
      <c r="I66" s="25">
        <v>42</v>
      </c>
      <c r="J66" s="25">
        <v>42</v>
      </c>
    </row>
    <row r="67" spans="1:10">
      <c r="A67" s="53" t="s">
        <v>113</v>
      </c>
      <c r="B67" s="54" t="s">
        <v>15</v>
      </c>
      <c r="C67" s="54" t="s">
        <v>18</v>
      </c>
      <c r="D67" s="55" t="s">
        <v>19</v>
      </c>
      <c r="E67" s="55" t="s">
        <v>86</v>
      </c>
      <c r="F67" s="54">
        <v>611</v>
      </c>
      <c r="G67" s="56" t="s">
        <v>114</v>
      </c>
      <c r="H67" s="57">
        <f>SUM(H68:H77)</f>
        <v>580</v>
      </c>
      <c r="I67" s="57">
        <f>SUM(I68:I77)</f>
        <v>490</v>
      </c>
      <c r="J67" s="57">
        <f>SUM(J68:J77)</f>
        <v>484</v>
      </c>
    </row>
    <row r="68" spans="1:10" ht="45">
      <c r="A68" s="44" t="s">
        <v>48</v>
      </c>
      <c r="B68" s="45" t="s">
        <v>15</v>
      </c>
      <c r="C68" s="45" t="s">
        <v>18</v>
      </c>
      <c r="D68" s="46" t="s">
        <v>19</v>
      </c>
      <c r="E68" s="46" t="s">
        <v>86</v>
      </c>
      <c r="F68" s="45"/>
      <c r="G68" s="52" t="s">
        <v>49</v>
      </c>
      <c r="H68" s="25">
        <v>52</v>
      </c>
      <c r="I68" s="25">
        <v>44</v>
      </c>
      <c r="J68" s="25">
        <v>43</v>
      </c>
    </row>
    <row r="69" spans="1:10">
      <c r="A69" s="44" t="s">
        <v>115</v>
      </c>
      <c r="B69" s="45" t="s">
        <v>15</v>
      </c>
      <c r="C69" s="45" t="s">
        <v>18</v>
      </c>
      <c r="D69" s="46" t="s">
        <v>19</v>
      </c>
      <c r="E69" s="46" t="s">
        <v>86</v>
      </c>
      <c r="F69" s="45"/>
      <c r="G69" s="52" t="s">
        <v>116</v>
      </c>
      <c r="H69" s="25">
        <v>2</v>
      </c>
      <c r="I69" s="25">
        <v>2</v>
      </c>
      <c r="J69" s="25">
        <v>2</v>
      </c>
    </row>
    <row r="70" spans="1:10">
      <c r="A70" s="44" t="s">
        <v>72</v>
      </c>
      <c r="B70" s="45" t="s">
        <v>15</v>
      </c>
      <c r="C70" s="45" t="s">
        <v>18</v>
      </c>
      <c r="D70" s="46" t="s">
        <v>19</v>
      </c>
      <c r="E70" s="46" t="s">
        <v>86</v>
      </c>
      <c r="F70" s="45"/>
      <c r="G70" s="52" t="s">
        <v>73</v>
      </c>
      <c r="H70" s="25">
        <v>504</v>
      </c>
      <c r="I70" s="25">
        <v>425</v>
      </c>
      <c r="J70" s="25">
        <v>420</v>
      </c>
    </row>
    <row r="71" spans="1:10" ht="12.75" hidden="1" customHeight="1">
      <c r="A71" s="44" t="s">
        <v>117</v>
      </c>
      <c r="B71" s="45" t="s">
        <v>15</v>
      </c>
      <c r="C71" s="45" t="s">
        <v>18</v>
      </c>
      <c r="D71" s="46" t="s">
        <v>19</v>
      </c>
      <c r="E71" s="46" t="s">
        <v>86</v>
      </c>
      <c r="F71" s="45"/>
      <c r="G71" s="52" t="s">
        <v>118</v>
      </c>
      <c r="H71" s="25"/>
      <c r="I71" s="25">
        <f>H71*0.8435</f>
        <v>0</v>
      </c>
      <c r="J71" s="25">
        <f>H71*0.832565</f>
        <v>0</v>
      </c>
    </row>
    <row r="72" spans="1:10" ht="22.5">
      <c r="A72" s="44" t="s">
        <v>119</v>
      </c>
      <c r="B72" s="58" t="s">
        <v>15</v>
      </c>
      <c r="C72" s="58" t="s">
        <v>18</v>
      </c>
      <c r="D72" s="59" t="s">
        <v>19</v>
      </c>
      <c r="E72" s="59" t="s">
        <v>86</v>
      </c>
      <c r="F72" s="58"/>
      <c r="G72" s="60" t="s">
        <v>120</v>
      </c>
      <c r="H72" s="25">
        <v>0</v>
      </c>
      <c r="I72" s="25">
        <v>0</v>
      </c>
      <c r="J72" s="25">
        <v>0</v>
      </c>
    </row>
    <row r="73" spans="1:10" ht="12.75" hidden="1" customHeight="1">
      <c r="A73" s="61" t="s">
        <v>121</v>
      </c>
      <c r="B73" s="58" t="s">
        <v>15</v>
      </c>
      <c r="C73" s="58" t="s">
        <v>18</v>
      </c>
      <c r="D73" s="59" t="s">
        <v>19</v>
      </c>
      <c r="E73" s="59" t="s">
        <v>86</v>
      </c>
      <c r="F73" s="58"/>
      <c r="G73" s="60" t="s">
        <v>26</v>
      </c>
      <c r="H73" s="25"/>
      <c r="I73" s="25">
        <f>H73*0.8435</f>
        <v>0</v>
      </c>
      <c r="J73" s="25">
        <f>H73*0.832565</f>
        <v>0</v>
      </c>
    </row>
    <row r="74" spans="1:10" ht="12.75" customHeight="1">
      <c r="A74" s="44" t="s">
        <v>122</v>
      </c>
      <c r="B74" s="58" t="s">
        <v>15</v>
      </c>
      <c r="C74" s="58" t="s">
        <v>18</v>
      </c>
      <c r="D74" s="59" t="s">
        <v>19</v>
      </c>
      <c r="E74" s="59" t="s">
        <v>86</v>
      </c>
      <c r="F74" s="58"/>
      <c r="G74" s="60" t="s">
        <v>123</v>
      </c>
      <c r="H74" s="25">
        <v>2</v>
      </c>
      <c r="I74" s="25">
        <v>2</v>
      </c>
      <c r="J74" s="25">
        <v>2</v>
      </c>
    </row>
    <row r="75" spans="1:10" ht="12.75" customHeight="1">
      <c r="A75" s="61" t="s">
        <v>124</v>
      </c>
      <c r="B75" s="58" t="s">
        <v>15</v>
      </c>
      <c r="C75" s="58" t="s">
        <v>18</v>
      </c>
      <c r="D75" s="59" t="s">
        <v>19</v>
      </c>
      <c r="E75" s="59" t="s">
        <v>86</v>
      </c>
      <c r="F75" s="58"/>
      <c r="G75" s="60" t="s">
        <v>125</v>
      </c>
      <c r="H75" s="25">
        <v>0</v>
      </c>
      <c r="I75" s="25">
        <v>0</v>
      </c>
      <c r="J75" s="25">
        <v>0</v>
      </c>
    </row>
    <row r="76" spans="1:10" ht="12.75" customHeight="1">
      <c r="A76" s="44" t="s">
        <v>126</v>
      </c>
      <c r="B76" s="58" t="s">
        <v>15</v>
      </c>
      <c r="C76" s="58" t="s">
        <v>18</v>
      </c>
      <c r="D76" s="59" t="s">
        <v>19</v>
      </c>
      <c r="E76" s="59" t="s">
        <v>86</v>
      </c>
      <c r="F76" s="58"/>
      <c r="G76" s="60" t="s">
        <v>127</v>
      </c>
      <c r="H76" s="25">
        <v>20</v>
      </c>
      <c r="I76" s="25">
        <v>17</v>
      </c>
      <c r="J76" s="25">
        <v>17</v>
      </c>
    </row>
    <row r="77" spans="1:10" ht="22.5">
      <c r="A77" s="44" t="s">
        <v>68</v>
      </c>
      <c r="B77" s="58" t="s">
        <v>15</v>
      </c>
      <c r="C77" s="58" t="s">
        <v>18</v>
      </c>
      <c r="D77" s="59" t="s">
        <v>19</v>
      </c>
      <c r="E77" s="59" t="s">
        <v>86</v>
      </c>
      <c r="F77" s="58"/>
      <c r="G77" s="62" t="s">
        <v>69</v>
      </c>
      <c r="H77" s="25">
        <v>0</v>
      </c>
      <c r="I77" s="25">
        <v>0</v>
      </c>
      <c r="J77" s="25">
        <v>0</v>
      </c>
    </row>
    <row r="78" spans="1:10">
      <c r="A78" s="53" t="s">
        <v>128</v>
      </c>
      <c r="B78" s="54" t="s">
        <v>15</v>
      </c>
      <c r="C78" s="54" t="s">
        <v>18</v>
      </c>
      <c r="D78" s="55" t="s">
        <v>19</v>
      </c>
      <c r="E78" s="55" t="s">
        <v>86</v>
      </c>
      <c r="F78" s="54">
        <v>612</v>
      </c>
      <c r="G78" s="56" t="s">
        <v>129</v>
      </c>
      <c r="H78" s="57">
        <f>SUM(H79:H81)</f>
        <v>29</v>
      </c>
      <c r="I78" s="57">
        <f>SUM(I79:I81)</f>
        <v>25</v>
      </c>
      <c r="J78" s="57">
        <f>SUM(J79:J81)</f>
        <v>24</v>
      </c>
    </row>
    <row r="79" spans="1:10">
      <c r="A79" s="21" t="s">
        <v>130</v>
      </c>
      <c r="B79" s="45" t="s">
        <v>15</v>
      </c>
      <c r="C79" s="45" t="s">
        <v>18</v>
      </c>
      <c r="D79" s="46" t="s">
        <v>19</v>
      </c>
      <c r="E79" s="46" t="s">
        <v>86</v>
      </c>
      <c r="F79" s="45"/>
      <c r="G79" s="51" t="s">
        <v>131</v>
      </c>
      <c r="H79" s="25">
        <v>29</v>
      </c>
      <c r="I79" s="25">
        <v>25</v>
      </c>
      <c r="J79" s="25">
        <v>24</v>
      </c>
    </row>
    <row r="80" spans="1:10">
      <c r="A80" s="21" t="s">
        <v>132</v>
      </c>
      <c r="B80" s="45"/>
      <c r="C80" s="45"/>
      <c r="D80" s="46"/>
      <c r="E80" s="46"/>
      <c r="F80" s="45"/>
      <c r="G80" s="51" t="s">
        <v>131</v>
      </c>
      <c r="H80" s="25">
        <v>0</v>
      </c>
      <c r="I80" s="25">
        <v>0</v>
      </c>
      <c r="J80" s="25">
        <v>0</v>
      </c>
    </row>
    <row r="81" spans="1:10" ht="24">
      <c r="A81" s="21" t="s">
        <v>133</v>
      </c>
      <c r="B81" s="45" t="s">
        <v>15</v>
      </c>
      <c r="C81" s="45" t="s">
        <v>18</v>
      </c>
      <c r="D81" s="46" t="s">
        <v>19</v>
      </c>
      <c r="E81" s="46" t="s">
        <v>86</v>
      </c>
      <c r="F81" s="45"/>
      <c r="G81" s="51" t="s">
        <v>134</v>
      </c>
      <c r="H81" s="25">
        <v>0</v>
      </c>
      <c r="I81" s="25">
        <v>0</v>
      </c>
      <c r="J81" s="25">
        <v>0</v>
      </c>
    </row>
    <row r="82" spans="1:10">
      <c r="A82" s="53" t="s">
        <v>135</v>
      </c>
      <c r="B82" s="54" t="s">
        <v>15</v>
      </c>
      <c r="C82" s="54" t="s">
        <v>18</v>
      </c>
      <c r="D82" s="55" t="s">
        <v>19</v>
      </c>
      <c r="E82" s="55" t="s">
        <v>86</v>
      </c>
      <c r="F82" s="54">
        <v>612</v>
      </c>
      <c r="G82" s="56">
        <v>310</v>
      </c>
      <c r="H82" s="57">
        <f>SUM(H83:H84)</f>
        <v>130</v>
      </c>
      <c r="I82" s="57">
        <f>SUM(I83:I84)</f>
        <v>103</v>
      </c>
      <c r="J82" s="57">
        <f>SUM(J83:J84)</f>
        <v>102</v>
      </c>
    </row>
    <row r="83" spans="1:10">
      <c r="A83" s="44" t="s">
        <v>136</v>
      </c>
      <c r="B83" s="45" t="s">
        <v>15</v>
      </c>
      <c r="C83" s="45" t="s">
        <v>18</v>
      </c>
      <c r="D83" s="46" t="s">
        <v>19</v>
      </c>
      <c r="E83" s="46" t="s">
        <v>86</v>
      </c>
      <c r="F83" s="45"/>
      <c r="G83" s="52" t="s">
        <v>137</v>
      </c>
      <c r="H83" s="25">
        <v>30</v>
      </c>
      <c r="I83" s="25">
        <v>17</v>
      </c>
      <c r="J83" s="25">
        <v>17</v>
      </c>
    </row>
    <row r="84" spans="1:10">
      <c r="A84" s="44" t="s">
        <v>29</v>
      </c>
      <c r="B84" s="45" t="s">
        <v>15</v>
      </c>
      <c r="C84" s="45" t="s">
        <v>18</v>
      </c>
      <c r="D84" s="46" t="s">
        <v>19</v>
      </c>
      <c r="E84" s="46" t="s">
        <v>86</v>
      </c>
      <c r="F84" s="45"/>
      <c r="G84" s="52" t="s">
        <v>30</v>
      </c>
      <c r="H84" s="25">
        <v>100</v>
      </c>
      <c r="I84" s="25">
        <v>86</v>
      </c>
      <c r="J84" s="25">
        <v>85</v>
      </c>
    </row>
    <row r="85" spans="1:10">
      <c r="A85" s="53" t="s">
        <v>138</v>
      </c>
      <c r="B85" s="54" t="s">
        <v>15</v>
      </c>
      <c r="C85" s="54" t="s">
        <v>18</v>
      </c>
      <c r="D85" s="55" t="s">
        <v>19</v>
      </c>
      <c r="E85" s="55" t="s">
        <v>86</v>
      </c>
      <c r="F85" s="54">
        <v>611</v>
      </c>
      <c r="G85" s="56" t="s">
        <v>139</v>
      </c>
      <c r="H85" s="57">
        <f>SUM(H86:H91)</f>
        <v>337</v>
      </c>
      <c r="I85" s="57">
        <f>SUM(I86:I91)</f>
        <v>284</v>
      </c>
      <c r="J85" s="57">
        <f>SUM(J86:J91)</f>
        <v>281</v>
      </c>
    </row>
    <row r="86" spans="1:10">
      <c r="A86" s="63" t="s">
        <v>140</v>
      </c>
      <c r="B86" s="64" t="s">
        <v>15</v>
      </c>
      <c r="C86" s="64" t="s">
        <v>18</v>
      </c>
      <c r="D86" s="65" t="s">
        <v>19</v>
      </c>
      <c r="E86" s="65" t="s">
        <v>86</v>
      </c>
      <c r="F86" s="64"/>
      <c r="G86" s="66" t="s">
        <v>141</v>
      </c>
      <c r="H86" s="25">
        <v>5</v>
      </c>
      <c r="I86" s="25">
        <v>4</v>
      </c>
      <c r="J86" s="25">
        <v>4</v>
      </c>
    </row>
    <row r="87" spans="1:10">
      <c r="A87" s="44" t="s">
        <v>142</v>
      </c>
      <c r="B87" s="45" t="s">
        <v>15</v>
      </c>
      <c r="C87" s="67" t="s">
        <v>18</v>
      </c>
      <c r="D87" s="46" t="s">
        <v>19</v>
      </c>
      <c r="E87" s="46" t="s">
        <v>86</v>
      </c>
      <c r="F87" s="45"/>
      <c r="G87" s="68" t="s">
        <v>143</v>
      </c>
      <c r="H87" s="25">
        <v>212</v>
      </c>
      <c r="I87" s="25">
        <v>179</v>
      </c>
      <c r="J87" s="25">
        <v>177</v>
      </c>
    </row>
    <row r="88" spans="1:10">
      <c r="A88" s="44" t="s">
        <v>144</v>
      </c>
      <c r="B88" s="45" t="s">
        <v>15</v>
      </c>
      <c r="C88" s="45" t="s">
        <v>18</v>
      </c>
      <c r="D88" s="46" t="s">
        <v>19</v>
      </c>
      <c r="E88" s="46" t="s">
        <v>86</v>
      </c>
      <c r="F88" s="45"/>
      <c r="G88" s="68" t="s">
        <v>145</v>
      </c>
      <c r="H88" s="25">
        <v>0</v>
      </c>
      <c r="I88" s="25">
        <v>0</v>
      </c>
      <c r="J88" s="25">
        <v>0</v>
      </c>
    </row>
    <row r="89" spans="1:10">
      <c r="A89" s="69" t="s">
        <v>146</v>
      </c>
      <c r="B89" s="45" t="s">
        <v>15</v>
      </c>
      <c r="C89" s="45" t="s">
        <v>18</v>
      </c>
      <c r="D89" s="46" t="s">
        <v>19</v>
      </c>
      <c r="E89" s="46" t="s">
        <v>86</v>
      </c>
      <c r="F89" s="45"/>
      <c r="G89" s="68" t="s">
        <v>147</v>
      </c>
      <c r="H89" s="25">
        <v>25</v>
      </c>
      <c r="I89" s="25">
        <v>21</v>
      </c>
      <c r="J89" s="25">
        <v>21</v>
      </c>
    </row>
    <row r="90" spans="1:10">
      <c r="A90" s="69" t="s">
        <v>148</v>
      </c>
      <c r="B90" s="45" t="s">
        <v>15</v>
      </c>
      <c r="C90" s="45" t="s">
        <v>18</v>
      </c>
      <c r="D90" s="46" t="s">
        <v>19</v>
      </c>
      <c r="E90" s="46" t="s">
        <v>86</v>
      </c>
      <c r="F90" s="45"/>
      <c r="G90" s="68" t="s">
        <v>149</v>
      </c>
      <c r="H90" s="25">
        <v>0</v>
      </c>
      <c r="I90" s="25">
        <v>0</v>
      </c>
      <c r="J90" s="25">
        <v>0</v>
      </c>
    </row>
    <row r="91" spans="1:10">
      <c r="A91" s="69" t="s">
        <v>150</v>
      </c>
      <c r="B91" s="45" t="s">
        <v>15</v>
      </c>
      <c r="C91" s="45" t="s">
        <v>18</v>
      </c>
      <c r="D91" s="46" t="s">
        <v>19</v>
      </c>
      <c r="E91" s="46" t="s">
        <v>86</v>
      </c>
      <c r="F91" s="45"/>
      <c r="G91" s="51" t="s">
        <v>151</v>
      </c>
      <c r="H91" s="25">
        <v>95</v>
      </c>
      <c r="I91" s="25">
        <v>80</v>
      </c>
      <c r="J91" s="25">
        <v>79</v>
      </c>
    </row>
    <row r="92" spans="1:10" ht="24">
      <c r="A92" s="15" t="s">
        <v>152</v>
      </c>
      <c r="B92" s="40" t="s">
        <v>15</v>
      </c>
      <c r="C92" s="40" t="s">
        <v>18</v>
      </c>
      <c r="D92" s="43" t="s">
        <v>19</v>
      </c>
      <c r="E92" s="40" t="s">
        <v>86</v>
      </c>
      <c r="F92" s="40">
        <v>611</v>
      </c>
      <c r="G92" s="41"/>
      <c r="H92" s="42">
        <f>H93+H94</f>
        <v>1854</v>
      </c>
      <c r="I92" s="42">
        <f>I93+I94</f>
        <v>1564</v>
      </c>
      <c r="J92" s="42">
        <f>J93+J94</f>
        <v>1544</v>
      </c>
    </row>
    <row r="93" spans="1:10">
      <c r="A93" s="70" t="s">
        <v>153</v>
      </c>
      <c r="B93" s="58" t="s">
        <v>15</v>
      </c>
      <c r="C93" s="58" t="s">
        <v>18</v>
      </c>
      <c r="D93" s="59" t="s">
        <v>19</v>
      </c>
      <c r="E93" s="46" t="s">
        <v>86</v>
      </c>
      <c r="F93" s="58">
        <v>611</v>
      </c>
      <c r="G93" s="60" t="s">
        <v>154</v>
      </c>
      <c r="H93" s="25">
        <v>1424</v>
      </c>
      <c r="I93" s="25">
        <v>1201</v>
      </c>
      <c r="J93" s="25">
        <v>1186</v>
      </c>
    </row>
    <row r="94" spans="1:10">
      <c r="A94" s="69" t="s">
        <v>155</v>
      </c>
      <c r="B94" s="58" t="s">
        <v>15</v>
      </c>
      <c r="C94" s="58" t="s">
        <v>18</v>
      </c>
      <c r="D94" s="59" t="s">
        <v>19</v>
      </c>
      <c r="E94" s="46" t="s">
        <v>86</v>
      </c>
      <c r="F94" s="58">
        <v>611</v>
      </c>
      <c r="G94" s="60" t="s">
        <v>156</v>
      </c>
      <c r="H94" s="25">
        <v>430</v>
      </c>
      <c r="I94" s="25">
        <v>363</v>
      </c>
      <c r="J94" s="25">
        <v>358</v>
      </c>
    </row>
    <row r="95" spans="1:10" ht="48">
      <c r="A95" s="15" t="s">
        <v>157</v>
      </c>
      <c r="B95" s="40" t="s">
        <v>15</v>
      </c>
      <c r="C95" s="40" t="s">
        <v>18</v>
      </c>
      <c r="D95" s="43" t="s">
        <v>19</v>
      </c>
      <c r="E95" s="40" t="s">
        <v>158</v>
      </c>
      <c r="F95" s="40"/>
      <c r="G95" s="41"/>
      <c r="H95" s="42">
        <f>H96</f>
        <v>4648</v>
      </c>
      <c r="I95" s="42">
        <f>I96</f>
        <v>4279</v>
      </c>
      <c r="J95" s="42">
        <f>J96</f>
        <v>3773</v>
      </c>
    </row>
    <row r="96" spans="1:10" ht="24">
      <c r="A96" s="15" t="s">
        <v>159</v>
      </c>
      <c r="B96" s="40" t="s">
        <v>15</v>
      </c>
      <c r="C96" s="40" t="s">
        <v>18</v>
      </c>
      <c r="D96" s="43" t="s">
        <v>19</v>
      </c>
      <c r="E96" s="40" t="s">
        <v>160</v>
      </c>
      <c r="F96" s="40">
        <v>611</v>
      </c>
      <c r="G96" s="41"/>
      <c r="H96" s="42">
        <f>SUM(H97:H99)</f>
        <v>4648</v>
      </c>
      <c r="I96" s="42">
        <f>SUM(I97:I99)</f>
        <v>4279</v>
      </c>
      <c r="J96" s="42">
        <f>SUM(J97:J99)</f>
        <v>3773</v>
      </c>
    </row>
    <row r="97" spans="1:10">
      <c r="A97" s="70" t="s">
        <v>153</v>
      </c>
      <c r="B97" s="58" t="s">
        <v>15</v>
      </c>
      <c r="C97" s="58" t="s">
        <v>18</v>
      </c>
      <c r="D97" s="59" t="s">
        <v>19</v>
      </c>
      <c r="E97" s="59" t="s">
        <v>160</v>
      </c>
      <c r="F97" s="58">
        <v>611</v>
      </c>
      <c r="G97" s="60" t="s">
        <v>154</v>
      </c>
      <c r="H97" s="25">
        <v>3536</v>
      </c>
      <c r="I97" s="25">
        <v>3257</v>
      </c>
      <c r="J97" s="25">
        <v>2872</v>
      </c>
    </row>
    <row r="98" spans="1:10">
      <c r="A98" s="69" t="s">
        <v>155</v>
      </c>
      <c r="B98" s="58" t="s">
        <v>15</v>
      </c>
      <c r="C98" s="58" t="s">
        <v>18</v>
      </c>
      <c r="D98" s="59" t="s">
        <v>19</v>
      </c>
      <c r="E98" s="59" t="s">
        <v>160</v>
      </c>
      <c r="F98" s="58">
        <v>611</v>
      </c>
      <c r="G98" s="60" t="s">
        <v>156</v>
      </c>
      <c r="H98" s="25">
        <v>1068</v>
      </c>
      <c r="I98" s="25">
        <v>984</v>
      </c>
      <c r="J98" s="25">
        <v>868</v>
      </c>
    </row>
    <row r="99" spans="1:10">
      <c r="A99" s="69" t="s">
        <v>161</v>
      </c>
      <c r="B99" s="58" t="s">
        <v>15</v>
      </c>
      <c r="C99" s="58" t="s">
        <v>18</v>
      </c>
      <c r="D99" s="59" t="s">
        <v>19</v>
      </c>
      <c r="E99" s="59" t="s">
        <v>160</v>
      </c>
      <c r="F99" s="58">
        <v>611</v>
      </c>
      <c r="G99" s="62" t="s">
        <v>149</v>
      </c>
      <c r="H99" s="25">
        <v>44</v>
      </c>
      <c r="I99" s="25">
        <v>38</v>
      </c>
      <c r="J99" s="25">
        <v>33</v>
      </c>
    </row>
    <row r="100" spans="1:10" ht="24">
      <c r="A100" s="10" t="s">
        <v>162</v>
      </c>
      <c r="B100" s="48" t="s">
        <v>15</v>
      </c>
      <c r="C100" s="48" t="s">
        <v>163</v>
      </c>
      <c r="D100" s="71" t="s">
        <v>164</v>
      </c>
      <c r="E100" s="48" t="s">
        <v>80</v>
      </c>
      <c r="F100" s="37"/>
      <c r="G100" s="33">
        <f t="shared" ref="G100:J103" si="6">G101</f>
        <v>0</v>
      </c>
      <c r="H100" s="33">
        <f t="shared" si="6"/>
        <v>174</v>
      </c>
      <c r="I100" s="33">
        <f t="shared" si="6"/>
        <v>151</v>
      </c>
      <c r="J100" s="33">
        <f t="shared" si="6"/>
        <v>144</v>
      </c>
    </row>
    <row r="101" spans="1:10" ht="48">
      <c r="A101" s="15" t="s">
        <v>165</v>
      </c>
      <c r="B101" s="40" t="s">
        <v>15</v>
      </c>
      <c r="C101" s="40" t="s">
        <v>163</v>
      </c>
      <c r="D101" s="43" t="s">
        <v>164</v>
      </c>
      <c r="E101" s="40" t="s">
        <v>166</v>
      </c>
      <c r="F101" s="40"/>
      <c r="G101" s="42">
        <f t="shared" si="6"/>
        <v>0</v>
      </c>
      <c r="H101" s="42">
        <f t="shared" si="6"/>
        <v>174</v>
      </c>
      <c r="I101" s="42">
        <f t="shared" si="6"/>
        <v>151</v>
      </c>
      <c r="J101" s="42">
        <f t="shared" si="6"/>
        <v>144</v>
      </c>
    </row>
    <row r="102" spans="1:10" ht="48">
      <c r="A102" s="15" t="s">
        <v>167</v>
      </c>
      <c r="B102" s="40" t="s">
        <v>15</v>
      </c>
      <c r="C102" s="40" t="s">
        <v>163</v>
      </c>
      <c r="D102" s="43" t="s">
        <v>164</v>
      </c>
      <c r="E102" s="40" t="s">
        <v>168</v>
      </c>
      <c r="F102" s="40">
        <v>313</v>
      </c>
      <c r="G102" s="42">
        <f t="shared" si="6"/>
        <v>0</v>
      </c>
      <c r="H102" s="42">
        <f t="shared" si="6"/>
        <v>174</v>
      </c>
      <c r="I102" s="42">
        <f t="shared" si="6"/>
        <v>151</v>
      </c>
      <c r="J102" s="42">
        <f t="shared" si="6"/>
        <v>144</v>
      </c>
    </row>
    <row r="103" spans="1:10" ht="48">
      <c r="A103" s="15" t="s">
        <v>169</v>
      </c>
      <c r="B103" s="40" t="s">
        <v>15</v>
      </c>
      <c r="C103" s="40" t="s">
        <v>163</v>
      </c>
      <c r="D103" s="43" t="s">
        <v>164</v>
      </c>
      <c r="E103" s="40" t="s">
        <v>170</v>
      </c>
      <c r="F103" s="40">
        <v>313</v>
      </c>
      <c r="G103" s="42">
        <f t="shared" si="6"/>
        <v>0</v>
      </c>
      <c r="H103" s="42">
        <f t="shared" si="6"/>
        <v>174</v>
      </c>
      <c r="I103" s="42">
        <f t="shared" si="6"/>
        <v>151</v>
      </c>
      <c r="J103" s="42">
        <f t="shared" si="6"/>
        <v>144</v>
      </c>
    </row>
    <row r="104" spans="1:10">
      <c r="A104" s="44" t="s">
        <v>171</v>
      </c>
      <c r="B104" s="45" t="s">
        <v>15</v>
      </c>
      <c r="C104" s="45" t="s">
        <v>163</v>
      </c>
      <c r="D104" s="45" t="s">
        <v>164</v>
      </c>
      <c r="E104" s="46" t="s">
        <v>170</v>
      </c>
      <c r="F104" s="45">
        <v>313</v>
      </c>
      <c r="G104" s="52"/>
      <c r="H104" s="25">
        <v>174</v>
      </c>
      <c r="I104" s="25">
        <v>151</v>
      </c>
      <c r="J104" s="25">
        <v>144</v>
      </c>
    </row>
    <row r="106" spans="1:10" ht="15">
      <c r="A106" s="78" t="s">
        <v>172</v>
      </c>
      <c r="B106" s="78"/>
      <c r="C106" s="78"/>
      <c r="D106" s="78"/>
      <c r="E106" s="78"/>
      <c r="F106" s="78"/>
      <c r="G106" s="72"/>
      <c r="H106" s="72"/>
      <c r="I106" s="72"/>
      <c r="J106" s="72"/>
    </row>
    <row r="107" spans="1:10" ht="15.75">
      <c r="A107" s="73"/>
      <c r="B107" s="73"/>
      <c r="C107" s="73"/>
      <c r="D107" s="73"/>
      <c r="E107" s="73"/>
      <c r="F107" s="73"/>
      <c r="G107" s="74"/>
      <c r="H107" s="74"/>
      <c r="I107" s="74"/>
      <c r="J107" s="74"/>
    </row>
    <row r="108" spans="1:10" ht="15">
      <c r="A108" s="75"/>
      <c r="B108" s="75"/>
      <c r="C108" s="75"/>
      <c r="D108" s="75"/>
      <c r="E108" s="75"/>
      <c r="F108" s="75"/>
      <c r="G108" s="76"/>
      <c r="H108" s="76"/>
      <c r="I108" s="76"/>
      <c r="J108" s="76"/>
    </row>
    <row r="109" spans="1:10" ht="15">
      <c r="A109" s="78" t="s">
        <v>173</v>
      </c>
      <c r="B109" s="78"/>
      <c r="C109" s="78"/>
      <c r="D109" s="78"/>
      <c r="E109" s="78"/>
      <c r="F109" s="78"/>
      <c r="G109" s="72"/>
      <c r="H109" s="72"/>
      <c r="I109" s="72"/>
      <c r="J109" s="72"/>
    </row>
  </sheetData>
  <sheetProtection selectLockedCells="1" selectUnlockedCells="1"/>
  <mergeCells count="10">
    <mergeCell ref="A106:F106"/>
    <mergeCell ref="A109:F109"/>
    <mergeCell ref="A1:J1"/>
    <mergeCell ref="A2:J2"/>
    <mergeCell ref="A3:J3"/>
    <mergeCell ref="A4:A5"/>
    <mergeCell ref="B4:G4"/>
    <mergeCell ref="H4:H5"/>
    <mergeCell ref="I4:I5"/>
    <mergeCell ref="J4:J5"/>
  </mergeCells>
  <pageMargins left="0.19685039370078741" right="0.15748031496062992" top="0.23622047244094491" bottom="0.31496062992125984" header="0.23622047244094491" footer="0.31496062992125984"/>
  <pageSetup paperSize="9" scale="6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ДС 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Аля</cp:lastModifiedBy>
  <cp:lastPrinted>2020-01-29T07:35:06Z</cp:lastPrinted>
  <dcterms:created xsi:type="dcterms:W3CDTF">2020-01-13T13:34:05Z</dcterms:created>
  <dcterms:modified xsi:type="dcterms:W3CDTF">2020-02-26T07:31:09Z</dcterms:modified>
</cp:coreProperties>
</file>